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hurs Womens 4s Scoresheet" sheetId="1" r:id="rId5"/>
    <sheet state="visible" name="Thurs Womens 4s Data" sheetId="2" r:id="rId6"/>
    <sheet state="visible" name="Thurs Mens 4s Data" sheetId="3" r:id="rId7"/>
    <sheet state="visible" name="Thurs Mens 4s Scoresheet" sheetId="4" r:id="rId8"/>
    <sheet state="visible" name="Thurs Indoor 6s Scoresheet" sheetId="5" r:id="rId9"/>
    <sheet state="visible" name="Thurs Indoor 6s Data" sheetId="6" r:id="rId10"/>
    <sheet state="visible" name="Thurs PT Scoresheet" sheetId="7" r:id="rId11"/>
    <sheet state="visible" name="Thurs PT Data" sheetId="8" r:id="rId12"/>
  </sheets>
  <definedNames/>
  <calcPr/>
</workbook>
</file>

<file path=xl/sharedStrings.xml><?xml version="1.0" encoding="utf-8"?>
<sst xmlns="http://schemas.openxmlformats.org/spreadsheetml/2006/main" count="4261" uniqueCount="342">
  <si>
    <t xml:space="preserve"> </t>
  </si>
  <si>
    <t>2026 Thursday Women's 4's</t>
  </si>
  <si>
    <t>Team #</t>
  </si>
  <si>
    <t>Team Name</t>
  </si>
  <si>
    <t>Captain</t>
  </si>
  <si>
    <t>Match</t>
  </si>
  <si>
    <t>6/25 Thurs Women's 4's</t>
  </si>
  <si>
    <t>Games</t>
  </si>
  <si>
    <t>Rank</t>
  </si>
  <si>
    <t>Team</t>
  </si>
  <si>
    <t>Match Wins</t>
  </si>
  <si>
    <t>Game Wins</t>
  </si>
  <si>
    <t>PF</t>
  </si>
  <si>
    <t>PA</t>
  </si>
  <si>
    <t>4 the Goarls</t>
  </si>
  <si>
    <t>Hannah Wirag</t>
  </si>
  <si>
    <t>court 2</t>
  </si>
  <si>
    <t>1 vs 6</t>
  </si>
  <si>
    <t>Chewblocka</t>
  </si>
  <si>
    <t>Andrea Sueker</t>
  </si>
  <si>
    <t>Tits &amp; Turf</t>
  </si>
  <si>
    <t>Pass &amp; Hitties</t>
  </si>
  <si>
    <t>ASMR</t>
  </si>
  <si>
    <t>Sarah Frank</t>
  </si>
  <si>
    <t>4 vs 5</t>
  </si>
  <si>
    <t>Hot Peppers</t>
  </si>
  <si>
    <t>Kaitelynn Fischer</t>
  </si>
  <si>
    <t>Emily Goodbrand</t>
  </si>
  <si>
    <t>2 vs 3</t>
  </si>
  <si>
    <t>Tabi Weeden</t>
  </si>
  <si>
    <t xml:space="preserve">      </t>
  </si>
  <si>
    <t>6/4 Thurs Women's 4's</t>
  </si>
  <si>
    <t>1 vs 2</t>
  </si>
  <si>
    <t>3 vs 4</t>
  </si>
  <si>
    <t>5 vs 6</t>
  </si>
  <si>
    <t>6/11 Thurs Women's 4's</t>
  </si>
  <si>
    <t>4 vs 6</t>
  </si>
  <si>
    <t>x</t>
  </si>
  <si>
    <t>2 vs 5</t>
  </si>
  <si>
    <t>1 vs 3</t>
  </si>
  <si>
    <t>6/18 Thurs Women's 4's</t>
  </si>
  <si>
    <t>1 vs 4</t>
  </si>
  <si>
    <t>3 vs 5</t>
  </si>
  <si>
    <t>2 vs 6</t>
  </si>
  <si>
    <t>Thurs Women's 4's</t>
  </si>
  <si>
    <t>All Set</t>
  </si>
  <si>
    <t>Morgan Nelson</t>
  </si>
  <si>
    <t>MMM...Beer</t>
  </si>
  <si>
    <t>Daryl Meinholz</t>
  </si>
  <si>
    <t xml:space="preserve"> Thurs A</t>
  </si>
  <si>
    <t>Balls!</t>
  </si>
  <si>
    <t>Juliana Brandt</t>
  </si>
  <si>
    <t>Rico's Roughnecks</t>
  </si>
  <si>
    <t>Jayne Subak</t>
  </si>
  <si>
    <t>Juicy Booties</t>
  </si>
  <si>
    <t>Jump Around</t>
  </si>
  <si>
    <t>Zack Wolf</t>
  </si>
  <si>
    <t>Ketamean Girls</t>
  </si>
  <si>
    <t>Luis Soto</t>
  </si>
  <si>
    <t>Wrong Minivan Jack</t>
  </si>
  <si>
    <t>Angie Humphrey</t>
  </si>
  <si>
    <t>8A</t>
  </si>
  <si>
    <t>MMMM...Beer</t>
  </si>
  <si>
    <t>A League</t>
  </si>
  <si>
    <t>1A</t>
  </si>
  <si>
    <t>It's A Set Up</t>
  </si>
  <si>
    <t>Stephanie Judes</t>
  </si>
  <si>
    <t>2A</t>
  </si>
  <si>
    <t>Gabe Kijak</t>
  </si>
  <si>
    <t>3A</t>
  </si>
  <si>
    <t>Setsy &amp; I Know It</t>
  </si>
  <si>
    <t>Meghan Evans</t>
  </si>
  <si>
    <t>4A</t>
  </si>
  <si>
    <t>Nasty Floor Burnz</t>
  </si>
  <si>
    <t>5A</t>
  </si>
  <si>
    <t>Mission Unblockable</t>
  </si>
  <si>
    <t>6A</t>
  </si>
  <si>
    <t>SkeeYee</t>
  </si>
  <si>
    <t>7A</t>
  </si>
  <si>
    <t>Big Dig Energy</t>
  </si>
  <si>
    <t>Anastazia Funck</t>
  </si>
  <si>
    <t>9z</t>
  </si>
  <si>
    <t>2026 Thursday Men's 4's</t>
  </si>
  <si>
    <t>6/4 Thurs Men's 4's</t>
  </si>
  <si>
    <t>I Dig Fourplay</t>
  </si>
  <si>
    <t>Jeremy Schmidt</t>
  </si>
  <si>
    <t>court 1</t>
  </si>
  <si>
    <t>4 vs 9</t>
  </si>
  <si>
    <t>Dirty Mike &amp; The Boys</t>
  </si>
  <si>
    <t>Ace Hardware</t>
  </si>
  <si>
    <t>Nathan Hanna</t>
  </si>
  <si>
    <t>We Old</t>
  </si>
  <si>
    <t>RamRod</t>
  </si>
  <si>
    <t>Kiss My Ace</t>
  </si>
  <si>
    <t>Jacob Munz</t>
  </si>
  <si>
    <t>Court 1</t>
  </si>
  <si>
    <t>2 vs 8</t>
  </si>
  <si>
    <t>Beef Tips</t>
  </si>
  <si>
    <t>Joe Cox</t>
  </si>
  <si>
    <t>Wrist Prone</t>
  </si>
  <si>
    <t>Tony Dedie</t>
  </si>
  <si>
    <t>1 vs 10</t>
  </si>
  <si>
    <t>Kyle Beckman</t>
  </si>
  <si>
    <t>The Hitmen</t>
  </si>
  <si>
    <t>Diggin that Twin</t>
  </si>
  <si>
    <t>Malik Koch</t>
  </si>
  <si>
    <t>5 vs 7</t>
  </si>
  <si>
    <t>Zack Bertagnoli</t>
  </si>
  <si>
    <t>Josh Vinluan</t>
  </si>
  <si>
    <t>3 vs 6</t>
  </si>
  <si>
    <t>Burke Murphy</t>
  </si>
  <si>
    <t>6/11 Thurs Men's 4's</t>
  </si>
  <si>
    <t>8 vs 9</t>
  </si>
  <si>
    <t>7 vs 10</t>
  </si>
  <si>
    <t>6/18 Thurs Men's 4's</t>
  </si>
  <si>
    <t>5 vs 9</t>
  </si>
  <si>
    <t>2 vs 10</t>
  </si>
  <si>
    <t>3 vs 7</t>
  </si>
  <si>
    <t>6 vs 8</t>
  </si>
  <si>
    <t>6/25 Thurs Men's 4's</t>
  </si>
  <si>
    <t>7 vs 9</t>
  </si>
  <si>
    <t>1 vs 5</t>
  </si>
  <si>
    <t>3 vs 10</t>
  </si>
  <si>
    <t>4 vs 8</t>
  </si>
  <si>
    <t>Thurs Men's 4's</t>
  </si>
  <si>
    <t>University of Phoenix</t>
  </si>
  <si>
    <t>Marcy Briggs</t>
  </si>
  <si>
    <t>Calm Yo Tips</t>
  </si>
  <si>
    <t>Hits &amp; Giggles</t>
  </si>
  <si>
    <t>Troy Bailey</t>
  </si>
  <si>
    <t>Silly Juice</t>
  </si>
  <si>
    <t>Super Smash Brews</t>
  </si>
  <si>
    <t>John Bylsma</t>
  </si>
  <si>
    <t>2 vs 17</t>
  </si>
  <si>
    <t>Touch My Tippies</t>
  </si>
  <si>
    <t>Setters &amp; Retrievers</t>
  </si>
  <si>
    <t>Lauren Schultz</t>
  </si>
  <si>
    <t>Back Row Baddies</t>
  </si>
  <si>
    <t>Weird Balls</t>
  </si>
  <si>
    <t>Torrance Scott</t>
  </si>
  <si>
    <t>5 vs 14</t>
  </si>
  <si>
    <t>Spike Tyson</t>
  </si>
  <si>
    <t>One Hitter Quitters</t>
  </si>
  <si>
    <t>Kyle Crossman</t>
  </si>
  <si>
    <t>You Got Served!</t>
  </si>
  <si>
    <t>Brenna Pecosky</t>
  </si>
  <si>
    <t>8 vs 10</t>
  </si>
  <si>
    <t>Setsy &amp; We Know It</t>
  </si>
  <si>
    <t>Sandy Balls</t>
  </si>
  <si>
    <t>Ryan Olson</t>
  </si>
  <si>
    <t>Danielle Baker</t>
  </si>
  <si>
    <t>5/14Thurs B</t>
  </si>
  <si>
    <t>Ewwww David</t>
  </si>
  <si>
    <t>Dave Berndt</t>
  </si>
  <si>
    <t>Carmelle Martin</t>
  </si>
  <si>
    <t>Court of Chaos</t>
  </si>
  <si>
    <t>Meredith Martin</t>
  </si>
  <si>
    <t>9 vs 11</t>
  </si>
  <si>
    <t>Andrew Bisegger</t>
  </si>
  <si>
    <t>Anna Allbough</t>
  </si>
  <si>
    <t>3 vs 14</t>
  </si>
  <si>
    <t>Katie Walter</t>
  </si>
  <si>
    <t>Emily Lafleur</t>
  </si>
  <si>
    <t>6 vs 16</t>
  </si>
  <si>
    <t>Courtney Straus</t>
  </si>
  <si>
    <t>8 vs 17</t>
  </si>
  <si>
    <t>1 vs 15</t>
  </si>
  <si>
    <t>2 vs 13</t>
  </si>
  <si>
    <t>Thurs B</t>
  </si>
  <si>
    <t>2026 Thursday Indoor 6's</t>
  </si>
  <si>
    <t>6/25Thurs Indoor 6's</t>
  </si>
  <si>
    <t>Volley Monsters</t>
  </si>
  <si>
    <t>Sharyn McCullick</t>
  </si>
  <si>
    <t xml:space="preserve">4 vs 10 </t>
  </si>
  <si>
    <t>One Hit Quitters</t>
  </si>
  <si>
    <t>Ball Busters</t>
  </si>
  <si>
    <t>Low Balls</t>
  </si>
  <si>
    <t>Court 2</t>
  </si>
  <si>
    <t>9 vs 12</t>
  </si>
  <si>
    <t>Bob's Bumpers</t>
  </si>
  <si>
    <t>Nothing But Net</t>
  </si>
  <si>
    <t>7 vs 11</t>
  </si>
  <si>
    <t>Setsy and We Know It</t>
  </si>
  <si>
    <t>Emily LaFleur</t>
  </si>
  <si>
    <t>Courtney Strauss</t>
  </si>
  <si>
    <t>Kate Gallagher</t>
  </si>
  <si>
    <t>Nina Crane</t>
  </si>
  <si>
    <t>Katie Walters</t>
  </si>
  <si>
    <t>Maddy Thoren</t>
  </si>
  <si>
    <t>Nathna Kolbow</t>
  </si>
  <si>
    <t>6/4 Thurs Indoor 6's</t>
  </si>
  <si>
    <t>9 vs 10</t>
  </si>
  <si>
    <t>7 vs 8</t>
  </si>
  <si>
    <t>11 vs 12</t>
  </si>
  <si>
    <t>6/11 Thurs Indoor 6's</t>
  </si>
  <si>
    <t>6 vs 12</t>
  </si>
  <si>
    <t>10 vs 11</t>
  </si>
  <si>
    <t>6/18 Thurs Indoor 6's</t>
  </si>
  <si>
    <t>6 vs 10</t>
  </si>
  <si>
    <t>8 vs 12</t>
  </si>
  <si>
    <t>2 vs 7</t>
  </si>
  <si>
    <t>Thurs Indoor 6's</t>
  </si>
  <si>
    <t>2025 Thursday Volleyball - Parent/Teen League</t>
  </si>
  <si>
    <t xml:space="preserve">8/21  P/T League </t>
  </si>
  <si>
    <t>Game</t>
  </si>
  <si>
    <t>Shank Space</t>
  </si>
  <si>
    <t>Kari Campbell</t>
  </si>
  <si>
    <t>1,2.7          vs           3,5,12</t>
  </si>
  <si>
    <t>Big Dumps</t>
  </si>
  <si>
    <t>Michael Heup</t>
  </si>
  <si>
    <t>Double Trouble</t>
  </si>
  <si>
    <t>Frank Thompson</t>
  </si>
  <si>
    <t>Team Tibbits</t>
  </si>
  <si>
    <t>Brandl Blaze</t>
  </si>
  <si>
    <t>T&amp;A</t>
  </si>
  <si>
    <t>Tricia Casey</t>
  </si>
  <si>
    <t>Kapugis</t>
  </si>
  <si>
    <t>Vince Brandl</t>
  </si>
  <si>
    <t>Diggers</t>
  </si>
  <si>
    <t>Drye</t>
  </si>
  <si>
    <t>Valerie Drye</t>
  </si>
  <si>
    <t>Ballarino Cappuccino</t>
  </si>
  <si>
    <t>Tina Tibbits</t>
  </si>
  <si>
    <t>4,9,10          vs           6,8,11</t>
  </si>
  <si>
    <t>IDK</t>
  </si>
  <si>
    <t>Andrea Luke</t>
  </si>
  <si>
    <t>Paul Kapugi</t>
  </si>
  <si>
    <t>Laura Heim</t>
  </si>
  <si>
    <t>Bumpin Bs</t>
  </si>
  <si>
    <t>Megan Barton</t>
  </si>
  <si>
    <t>Erica Gavin</t>
  </si>
  <si>
    <t xml:space="preserve">5/22 P/T League </t>
  </si>
  <si>
    <t>1,2,3          vs           4,5,6</t>
  </si>
  <si>
    <t>7,8,9          vs           10,11,12</t>
  </si>
  <si>
    <t xml:space="preserve">5/29 P/T League </t>
  </si>
  <si>
    <t>1,4,7          vs           2,6,12</t>
  </si>
  <si>
    <t>3,5,11          vs           8,9,10</t>
  </si>
  <si>
    <t xml:space="preserve">6/5 P/T League </t>
  </si>
  <si>
    <t>1,6,10          vs           3,7,12</t>
  </si>
  <si>
    <t>2,9,11          vs           4,5,8</t>
  </si>
  <si>
    <t xml:space="preserve">6/12 P/T League </t>
  </si>
  <si>
    <t>1,8,12          vs           2,7,10</t>
  </si>
  <si>
    <t>3,4,6          vs           5,9,11</t>
  </si>
  <si>
    <t xml:space="preserve">6/19 P/T League </t>
  </si>
  <si>
    <t>1,9,11          vs           5,10,12</t>
  </si>
  <si>
    <t>2,4,8          vs           3,6,7</t>
  </si>
  <si>
    <t xml:space="preserve">6/26 P/T League </t>
  </si>
  <si>
    <t>1,7,12          vs           2,3,8</t>
  </si>
  <si>
    <t>4,6,11          vs           5,9,10</t>
  </si>
  <si>
    <t xml:space="preserve">7/3 P/T League </t>
  </si>
  <si>
    <t>1,5,9          vs           2,6,10</t>
  </si>
  <si>
    <t>3,8,12          vs           4,7,11</t>
  </si>
  <si>
    <t xml:space="preserve">7/10 P/T League </t>
  </si>
  <si>
    <t>1,2,4          vs           5,6,8</t>
  </si>
  <si>
    <t>3,7,10          vs           9,11,12</t>
  </si>
  <si>
    <t xml:space="preserve">7/17 P/T League </t>
  </si>
  <si>
    <t>1,3,8          vs           2,5,9</t>
  </si>
  <si>
    <t>4,8,10          vs           6,11,12</t>
  </si>
  <si>
    <t xml:space="preserve">7/24 P/T League </t>
  </si>
  <si>
    <t>2,3,6,          vs           5,7,10</t>
  </si>
  <si>
    <t xml:space="preserve">7/31 P/T League </t>
  </si>
  <si>
    <t>1,6,11          vs           3,4,9</t>
  </si>
  <si>
    <t>2,5,12          vs           7,8,10</t>
  </si>
  <si>
    <t xml:space="preserve">8/7  P/T League </t>
  </si>
  <si>
    <t>1,5,7          vs           2,6,9</t>
  </si>
  <si>
    <t>3,8,10          vs           4,11,12</t>
  </si>
  <si>
    <t xml:space="preserve">8/14 P/T League </t>
  </si>
  <si>
    <t>1,8,10          vs           2,3,7</t>
  </si>
  <si>
    <t>4,6,10          vs           5,9,12</t>
  </si>
  <si>
    <t>15B</t>
  </si>
  <si>
    <t>Spicy Sets</t>
  </si>
  <si>
    <t>Adam Olson</t>
  </si>
  <si>
    <t xml:space="preserve"> Court 1</t>
  </si>
  <si>
    <t>3B vs 16B</t>
  </si>
  <si>
    <t>Pickled Balls</t>
  </si>
  <si>
    <t>16B</t>
  </si>
  <si>
    <t>Volleyball Ninjas</t>
  </si>
  <si>
    <t>Brian Mosher</t>
  </si>
  <si>
    <t xml:space="preserve">4/17 B League </t>
  </si>
  <si>
    <t>1B</t>
  </si>
  <si>
    <t>7B vs 12B</t>
  </si>
  <si>
    <t>Backrow Baddies</t>
  </si>
  <si>
    <t>2B</t>
  </si>
  <si>
    <t>3B</t>
  </si>
  <si>
    <t xml:space="preserve"> Court 2</t>
  </si>
  <si>
    <t>3B vs 11B</t>
  </si>
  <si>
    <t>4B</t>
  </si>
  <si>
    <t>Pity Sets</t>
  </si>
  <si>
    <t>Allison Crips</t>
  </si>
  <si>
    <t>5B</t>
  </si>
  <si>
    <t>Shmack</t>
  </si>
  <si>
    <t>1B vs 16B</t>
  </si>
  <si>
    <t>6B</t>
  </si>
  <si>
    <t>The Juice</t>
  </si>
  <si>
    <t>Jimmy Platz</t>
  </si>
  <si>
    <t>7B</t>
  </si>
  <si>
    <t>2B vs 9B</t>
  </si>
  <si>
    <t>8B</t>
  </si>
  <si>
    <t>Juiced</t>
  </si>
  <si>
    <t>Paula Maxwell</t>
  </si>
  <si>
    <t>9B</t>
  </si>
  <si>
    <t>6B vs 14B</t>
  </si>
  <si>
    <t>10B</t>
  </si>
  <si>
    <t>John Blysma</t>
  </si>
  <si>
    <t>Beta Blockers</t>
  </si>
  <si>
    <t>11B</t>
  </si>
  <si>
    <t>Holly Young</t>
  </si>
  <si>
    <t>4B vs 8B</t>
  </si>
  <si>
    <t>12B</t>
  </si>
  <si>
    <t>13B</t>
  </si>
  <si>
    <t>Zackery Wolf</t>
  </si>
  <si>
    <t>10B vs 15B</t>
  </si>
  <si>
    <t>14B</t>
  </si>
  <si>
    <t>Louren Wysocki</t>
  </si>
  <si>
    <t>5B vs 13B</t>
  </si>
  <si>
    <t xml:space="preserve">4/24 B League </t>
  </si>
  <si>
    <t>7B vs 9B</t>
  </si>
  <si>
    <t>8B vs 10B</t>
  </si>
  <si>
    <t>1B vs 14B</t>
  </si>
  <si>
    <t>3B vs 15B</t>
  </si>
  <si>
    <t>2B vs 13B</t>
  </si>
  <si>
    <t>12B vs 16B</t>
  </si>
  <si>
    <t>4B vs 5B</t>
  </si>
  <si>
    <t>6B vs 11B</t>
  </si>
  <si>
    <t xml:space="preserve">5/1 B League </t>
  </si>
  <si>
    <t>4B vs 9B</t>
  </si>
  <si>
    <t>8B vs 11B</t>
  </si>
  <si>
    <t>2B vs 5B</t>
  </si>
  <si>
    <t>3B vs 14B</t>
  </si>
  <si>
    <t>6B vs 13B</t>
  </si>
  <si>
    <t>10B vs 16B</t>
  </si>
  <si>
    <t>1B vs 15B</t>
  </si>
  <si>
    <t xml:space="preserve">5/8 B League </t>
  </si>
  <si>
    <t>6B vs 8B</t>
  </si>
  <si>
    <t>9B vs 10B</t>
  </si>
  <si>
    <t>5B vs 7B</t>
  </si>
  <si>
    <t>12B vs 15B</t>
  </si>
  <si>
    <t>1B vs 2B</t>
  </si>
  <si>
    <t>3B vs 4B</t>
  </si>
  <si>
    <t>11B vs 13B</t>
  </si>
  <si>
    <t>14B vs 16B</t>
  </si>
  <si>
    <t xml:space="preserve">B League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</si>
</sst>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 am/pm"/>
  </numFmts>
  <fonts count="34">
    <font>
      <sz val="10.0"/>
      <color rgb="FF000000"/>
      <name val="Arial"/>
      <scheme val="minor"/>
    </font>
    <font>
      <sz val="11.0"/>
      <color theme="1"/>
      <name val="Arial"/>
      <scheme val="minor"/>
    </font>
    <font>
      <b/>
      <sz val="36.0"/>
      <color theme="1"/>
      <name val="Arial"/>
      <scheme val="minor"/>
    </font>
    <font>
      <b/>
      <sz val="48.0"/>
      <color theme="1"/>
      <name val="Lobster"/>
    </font>
    <font>
      <b/>
      <sz val="50.0"/>
      <color theme="1"/>
      <name val="Lobster"/>
    </font>
    <font>
      <b/>
      <sz val="60.0"/>
      <color theme="1"/>
      <name val="Lobster"/>
    </font>
    <font>
      <b/>
      <sz val="14.0"/>
      <color theme="1"/>
      <name val="Arial"/>
      <scheme val="minor"/>
    </font>
    <font>
      <u/>
      <sz val="18.0"/>
      <color theme="1"/>
      <name val="Impact"/>
    </font>
    <font>
      <sz val="12.0"/>
      <color theme="1"/>
      <name val="Impact"/>
    </font>
    <font>
      <u/>
      <sz val="16.0"/>
      <color theme="1"/>
      <name val="Impact"/>
    </font>
    <font>
      <sz val="16.0"/>
      <color theme="1"/>
      <name val="Arial"/>
      <scheme val="minor"/>
    </font>
    <font>
      <sz val="24.0"/>
      <color theme="1"/>
      <name val="Impact"/>
    </font>
    <font/>
    <font>
      <b/>
      <sz val="24.0"/>
      <color theme="1"/>
      <name val="Impact"/>
    </font>
    <font>
      <u/>
      <sz val="20.0"/>
      <color theme="1"/>
      <name val="Impact"/>
    </font>
    <font>
      <u/>
      <sz val="14.0"/>
      <color theme="1"/>
      <name val="Impact"/>
    </font>
    <font>
      <u/>
      <sz val="14.0"/>
      <color theme="1"/>
      <name val="Impact"/>
    </font>
    <font>
      <b/>
      <sz val="18.0"/>
      <color theme="1"/>
      <name val="Bree Serif"/>
    </font>
    <font>
      <sz val="18.0"/>
      <color rgb="FF000000"/>
      <name val="&quot;Bree Serif&quot;"/>
    </font>
    <font>
      <sz val="17.0"/>
      <color theme="1"/>
      <name val="Impact"/>
    </font>
    <font>
      <sz val="17.0"/>
      <color theme="1"/>
      <name val="Bree Serif"/>
    </font>
    <font>
      <b/>
      <sz val="17.0"/>
      <color theme="1"/>
      <name val="Bree Serif"/>
    </font>
    <font>
      <sz val="18.0"/>
      <color theme="1"/>
      <name val="Bree Serif"/>
    </font>
    <font>
      <b/>
      <sz val="30.0"/>
      <color theme="1"/>
      <name val="Bree Serif"/>
    </font>
    <font>
      <b/>
      <sz val="18.0"/>
      <color rgb="FF000000"/>
      <name val="&quot;Bree Serif&quot;"/>
    </font>
    <font>
      <sz val="24.0"/>
      <color theme="1"/>
      <name val="Bree Serif"/>
    </font>
    <font>
      <color theme="1"/>
      <name val="Arial"/>
    </font>
    <font>
      <sz val="18.0"/>
      <color theme="1"/>
      <name val="Arial"/>
      <scheme val="minor"/>
    </font>
    <font>
      <b/>
      <sz val="24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4.0"/>
      <color theme="1"/>
      <name val="Arial"/>
    </font>
    <font>
      <u/>
      <sz val="18.0"/>
      <color theme="1"/>
      <name val="Impact"/>
    </font>
    <font>
      <u/>
      <sz val="16.0"/>
      <color theme="1"/>
      <name val="Impact"/>
    </font>
  </fonts>
  <fills count="6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0" fillId="0" fontId="4" numFmtId="0" xfId="0" applyAlignment="1" applyFont="1">
      <alignment horizontal="center" readingOrder="0" vertical="center"/>
    </xf>
    <xf borderId="0" fillId="0" fontId="5" numFmtId="0" xfId="0" applyAlignment="1" applyFont="1">
      <alignment horizontal="center" readingOrder="0" vertical="center"/>
    </xf>
    <xf borderId="0" fillId="0" fontId="6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/>
    </xf>
    <xf borderId="0" fillId="0" fontId="8" numFmtId="0" xfId="0" applyAlignment="1" applyFont="1">
      <alignment horizontal="center" readingOrder="0" textRotation="180" vertical="center"/>
    </xf>
    <xf borderId="0" fillId="0" fontId="9" numFmtId="0" xfId="0" applyAlignment="1" applyFont="1">
      <alignment horizontal="center" readingOrder="0"/>
    </xf>
    <xf borderId="0" fillId="0" fontId="10" numFmtId="0" xfId="0" applyFont="1"/>
    <xf borderId="1" fillId="0" fontId="8" numFmtId="0" xfId="0" applyAlignment="1" applyBorder="1" applyFont="1">
      <alignment horizontal="center" readingOrder="0" textRotation="180" vertical="center"/>
    </xf>
    <xf borderId="2" fillId="0" fontId="11" numFmtId="0" xfId="0" applyAlignment="1" applyBorder="1" applyFont="1">
      <alignment horizontal="center" readingOrder="0" vertical="center"/>
    </xf>
    <xf borderId="3" fillId="0" fontId="12" numFmtId="0" xfId="0" applyBorder="1" applyFont="1"/>
    <xf borderId="4" fillId="0" fontId="13" numFmtId="0" xfId="0" applyAlignment="1" applyBorder="1" applyFont="1">
      <alignment horizontal="center" readingOrder="0" vertical="center"/>
    </xf>
    <xf borderId="0" fillId="0" fontId="14" numFmtId="0" xfId="0" applyAlignment="1" applyFont="1">
      <alignment horizontal="center" vertical="bottom"/>
    </xf>
    <xf borderId="0" fillId="0" fontId="15" numFmtId="0" xfId="0" applyAlignment="1" applyFont="1">
      <alignment horizontal="center" vertical="bottom"/>
    </xf>
    <xf borderId="0" fillId="0" fontId="16" numFmtId="0" xfId="0" applyAlignment="1" applyFont="1">
      <alignment horizontal="center" readingOrder="0" vertical="bottom"/>
    </xf>
    <xf borderId="1" fillId="0" fontId="17" numFmtId="0" xfId="0" applyAlignment="1" applyBorder="1" applyFont="1">
      <alignment horizontal="center" readingOrder="0" vertical="center"/>
    </xf>
    <xf borderId="1" fillId="0" fontId="18" numFmtId="0" xfId="0" applyAlignment="1" applyBorder="1" applyFont="1">
      <alignment horizontal="center" readingOrder="0" shrinkToFit="0" vertical="center" wrapText="1"/>
    </xf>
    <xf borderId="2" fillId="0" fontId="18" numFmtId="0" xfId="0" applyAlignment="1" applyBorder="1" applyFont="1">
      <alignment horizontal="center" readingOrder="0" shrinkToFit="0" vertical="center" wrapText="1"/>
    </xf>
    <xf borderId="4" fillId="2" fontId="19" numFmtId="0" xfId="0" applyAlignment="1" applyBorder="1" applyFill="1" applyFont="1">
      <alignment horizontal="center" readingOrder="0" textRotation="180" vertical="center"/>
    </xf>
    <xf borderId="4" fillId="2" fontId="19" numFmtId="164" xfId="0" applyAlignment="1" applyBorder="1" applyFont="1" applyNumberFormat="1">
      <alignment horizontal="center" readingOrder="0" textRotation="180" vertical="center"/>
    </xf>
    <xf borderId="1" fillId="2" fontId="20" numFmtId="0" xfId="0" applyAlignment="1" applyBorder="1" applyFont="1">
      <alignment horizontal="center" readingOrder="0" shrinkToFit="0" vertical="center" wrapText="1"/>
    </xf>
    <xf borderId="4" fillId="2" fontId="21" numFmtId="0" xfId="0" applyAlignment="1" applyBorder="1" applyFont="1">
      <alignment horizontal="center" readingOrder="0" shrinkToFit="0" vertical="center" wrapText="1"/>
    </xf>
    <xf borderId="1" fillId="2" fontId="18" numFmtId="0" xfId="0" applyAlignment="1" applyBorder="1" applyFont="1">
      <alignment horizontal="center" readingOrder="0" shrinkToFit="0" vertical="center" wrapText="1"/>
    </xf>
    <xf borderId="1" fillId="2" fontId="22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0" fontId="24" numFmtId="0" xfId="0" applyAlignment="1" applyBorder="1" applyFont="1">
      <alignment horizontal="center" readingOrder="0" shrinkToFit="0" vertical="center" wrapText="1"/>
    </xf>
    <xf borderId="1" fillId="3" fontId="23" numFmtId="0" xfId="0" applyAlignment="1" applyBorder="1" applyFill="1" applyFont="1">
      <alignment horizontal="center" readingOrder="0" vertical="center"/>
    </xf>
    <xf borderId="1" fillId="3" fontId="25" numFmtId="0" xfId="0" applyAlignment="1" applyBorder="1" applyFont="1">
      <alignment horizontal="center" readingOrder="0" vertical="center"/>
    </xf>
    <xf borderId="5" fillId="0" fontId="12" numFmtId="0" xfId="0" applyBorder="1" applyFont="1"/>
    <xf borderId="4" fillId="3" fontId="19" numFmtId="0" xfId="0" applyAlignment="1" applyBorder="1" applyFont="1">
      <alignment horizontal="center" readingOrder="0" textRotation="180" vertical="center"/>
    </xf>
    <xf borderId="4" fillId="0" fontId="19" numFmtId="164" xfId="0" applyAlignment="1" applyBorder="1" applyFont="1" applyNumberFormat="1">
      <alignment horizontal="center" readingOrder="0" textRotation="180" vertical="center"/>
    </xf>
    <xf borderId="1" fillId="3" fontId="20" numFmtId="0" xfId="0" applyAlignment="1" applyBorder="1" applyFont="1">
      <alignment horizontal="center" readingOrder="0" shrinkToFit="0" vertical="center" wrapText="1"/>
    </xf>
    <xf borderId="4" fillId="3" fontId="21" numFmtId="0" xfId="0" applyAlignment="1" applyBorder="1" applyFont="1">
      <alignment horizontal="center" readingOrder="0" shrinkToFit="0" vertical="center" wrapText="1"/>
    </xf>
    <xf borderId="1" fillId="0" fontId="22" numFmtId="0" xfId="0" applyAlignment="1" applyBorder="1" applyFont="1">
      <alignment horizontal="center" readingOrder="0" vertical="center"/>
    </xf>
    <xf borderId="4" fillId="4" fontId="19" numFmtId="0" xfId="0" applyAlignment="1" applyBorder="1" applyFill="1" applyFont="1">
      <alignment horizontal="center" readingOrder="0" textRotation="180" vertical="center"/>
    </xf>
    <xf borderId="4" fillId="4" fontId="19" numFmtId="164" xfId="0" applyAlignment="1" applyBorder="1" applyFont="1" applyNumberFormat="1">
      <alignment horizontal="center" readingOrder="0" textRotation="180" vertical="center"/>
    </xf>
    <xf borderId="1" fillId="4" fontId="20" numFmtId="0" xfId="0" applyAlignment="1" applyBorder="1" applyFont="1">
      <alignment horizontal="center" readingOrder="0" shrinkToFit="0" vertical="center" wrapText="1"/>
    </xf>
    <xf borderId="4" fillId="4" fontId="21" numFmtId="0" xfId="0" applyAlignment="1" applyBorder="1" applyFont="1">
      <alignment horizontal="center" readingOrder="0" shrinkToFit="0" vertical="center" wrapText="1"/>
    </xf>
    <xf borderId="1" fillId="4" fontId="18" numFmtId="0" xfId="0" applyAlignment="1" applyBorder="1" applyFont="1">
      <alignment horizontal="center" readingOrder="0" shrinkToFit="0" vertical="center" wrapText="1"/>
    </xf>
    <xf borderId="1" fillId="4" fontId="22" numFmtId="0" xfId="0" applyAlignment="1" applyBorder="1" applyFont="1">
      <alignment horizontal="center" readingOrder="0" vertical="center"/>
    </xf>
    <xf borderId="0" fillId="3" fontId="21" numFmtId="0" xfId="0" applyAlignment="1" applyFont="1">
      <alignment horizontal="center" shrinkToFit="0" wrapText="1"/>
    </xf>
    <xf borderId="0" fillId="0" fontId="22" numFmtId="0" xfId="0" applyAlignment="1" applyFont="1">
      <alignment horizontal="center" shrinkToFit="0" wrapText="1"/>
    </xf>
    <xf borderId="0" fillId="3" fontId="26" numFmtId="0" xfId="0" applyFont="1"/>
    <xf borderId="4" fillId="5" fontId="21" numFmtId="0" xfId="0" applyAlignment="1" applyBorder="1" applyFill="1" applyFont="1">
      <alignment horizontal="center" readingOrder="0" shrinkToFit="0" vertical="center" wrapText="1"/>
    </xf>
    <xf borderId="5" fillId="3" fontId="19" numFmtId="0" xfId="0" applyAlignment="1" applyBorder="1" applyFont="1">
      <alignment horizontal="center" readingOrder="0" textRotation="180" vertical="center"/>
    </xf>
    <xf borderId="5" fillId="0" fontId="19" numFmtId="164" xfId="0" applyAlignment="1" applyBorder="1" applyFont="1" applyNumberFormat="1">
      <alignment horizontal="center" readingOrder="0" textRotation="180" vertical="center"/>
    </xf>
    <xf borderId="5" fillId="3" fontId="21" numFmtId="0" xfId="0" applyAlignment="1" applyBorder="1" applyFont="1">
      <alignment horizontal="center" shrinkToFit="0" vertical="center" wrapText="1"/>
    </xf>
    <xf borderId="4" fillId="3" fontId="21" numFmtId="0" xfId="0" applyAlignment="1" applyBorder="1" applyFont="1">
      <alignment horizontal="center" shrinkToFit="0" vertical="center" wrapText="1"/>
    </xf>
    <xf borderId="0" fillId="0" fontId="23" numFmtId="0" xfId="0" applyAlignment="1" applyFont="1">
      <alignment horizontal="center" readingOrder="0" vertical="center"/>
    </xf>
    <xf borderId="0" fillId="0" fontId="24" numFmtId="0" xfId="0" applyAlignment="1" applyFont="1">
      <alignment horizontal="center" readingOrder="0" shrinkToFit="0" vertical="center" wrapText="1"/>
    </xf>
    <xf borderId="0" fillId="3" fontId="23" numFmtId="0" xfId="0" applyAlignment="1" applyFont="1">
      <alignment horizontal="center" readingOrder="0" vertical="center"/>
    </xf>
    <xf borderId="0" fillId="3" fontId="25" numFmtId="0" xfId="0" applyAlignment="1" applyFont="1">
      <alignment horizontal="center" readingOrder="0" vertical="center"/>
    </xf>
    <xf borderId="0" fillId="0" fontId="26" numFmtId="0" xfId="0" applyAlignment="1" applyFont="1">
      <alignment vertical="bottom"/>
    </xf>
    <xf borderId="0" fillId="0" fontId="26" numFmtId="164" xfId="0" applyAlignment="1" applyFont="1" applyNumberFormat="1">
      <alignment vertical="bottom"/>
    </xf>
    <xf borderId="1" fillId="0" fontId="8" numFmtId="0" xfId="0" applyAlignment="1" applyBorder="1" applyFont="1">
      <alignment horizontal="center" textRotation="180"/>
    </xf>
    <xf borderId="2" fillId="0" fontId="11" numFmtId="0" xfId="0" applyAlignment="1" applyBorder="1" applyFont="1">
      <alignment horizontal="center" readingOrder="0"/>
    </xf>
    <xf borderId="4" fillId="0" fontId="13" numFmtId="0" xfId="0" applyAlignment="1" applyBorder="1" applyFont="1">
      <alignment horizontal="center"/>
    </xf>
    <xf borderId="0" fillId="0" fontId="17" numFmtId="0" xfId="0" applyAlignment="1" applyFont="1">
      <alignment horizontal="center" readingOrder="0" vertical="center"/>
    </xf>
    <xf borderId="4" fillId="4" fontId="19" numFmtId="0" xfId="0" applyAlignment="1" applyBorder="1" applyFont="1">
      <alignment horizontal="center" textRotation="180"/>
    </xf>
    <xf borderId="4" fillId="4" fontId="19" numFmtId="164" xfId="0" applyAlignment="1" applyBorder="1" applyFont="1" applyNumberFormat="1">
      <alignment horizontal="center" textRotation="180"/>
    </xf>
    <xf borderId="4" fillId="4" fontId="26" numFmtId="0" xfId="0" applyBorder="1" applyFont="1"/>
    <xf borderId="1" fillId="4" fontId="22" numFmtId="0" xfId="0" applyAlignment="1" applyBorder="1" applyFont="1">
      <alignment horizontal="center" shrinkToFit="0" wrapText="1"/>
    </xf>
    <xf borderId="6" fillId="0" fontId="12" numFmtId="0" xfId="0" applyBorder="1" applyFont="1"/>
    <xf borderId="4" fillId="3" fontId="19" numFmtId="0" xfId="0" applyAlignment="1" applyBorder="1" applyFont="1">
      <alignment horizontal="center" textRotation="180"/>
    </xf>
    <xf borderId="4" fillId="3" fontId="19" numFmtId="164" xfId="0" applyAlignment="1" applyBorder="1" applyFont="1" applyNumberFormat="1">
      <alignment horizontal="center" textRotation="180"/>
    </xf>
    <xf borderId="4" fillId="3" fontId="26" numFmtId="0" xfId="0" applyBorder="1" applyFont="1"/>
    <xf borderId="1" fillId="0" fontId="22" numFmtId="0" xfId="0" applyAlignment="1" applyBorder="1" applyFont="1">
      <alignment horizontal="center" shrinkToFit="0" wrapText="1"/>
    </xf>
    <xf borderId="0" fillId="0" fontId="27" numFmtId="0" xfId="0" applyAlignment="1" applyFont="1">
      <alignment readingOrder="0"/>
    </xf>
    <xf borderId="4" fillId="4" fontId="20" numFmtId="0" xfId="0" applyAlignment="1" applyBorder="1" applyFont="1">
      <alignment horizontal="center" readingOrder="0" shrinkToFit="0" vertical="center" wrapText="1"/>
    </xf>
    <xf borderId="4" fillId="4" fontId="22" numFmtId="0" xfId="0" applyAlignment="1" applyBorder="1" applyFont="1">
      <alignment horizontal="center" readingOrder="0" vertical="center"/>
    </xf>
    <xf borderId="4" fillId="3" fontId="19" numFmtId="164" xfId="0" applyAlignment="1" applyBorder="1" applyFont="1" applyNumberFormat="1">
      <alignment horizontal="center" readingOrder="0" textRotation="180" vertical="center"/>
    </xf>
    <xf borderId="4" fillId="3" fontId="20" numFmtId="0" xfId="0" applyAlignment="1" applyBorder="1" applyFont="1">
      <alignment horizontal="center" readingOrder="0" shrinkToFit="0" vertical="center" wrapText="1"/>
    </xf>
    <xf borderId="4" fillId="3" fontId="22" numFmtId="0" xfId="0" applyAlignment="1" applyBorder="1" applyFont="1">
      <alignment horizontal="center" readingOrder="0" vertical="center"/>
    </xf>
    <xf borderId="0" fillId="3" fontId="28" numFmtId="0" xfId="0" applyAlignment="1" applyFont="1">
      <alignment horizontal="center" vertical="center"/>
    </xf>
    <xf borderId="0" fillId="0" fontId="29" numFmtId="0" xfId="0" applyAlignment="1" applyFont="1">
      <alignment horizontal="center" readingOrder="0" shrinkToFit="0" vertical="center" wrapText="1"/>
    </xf>
    <xf borderId="0" fillId="0" fontId="28" numFmtId="0" xfId="0" applyAlignment="1" applyFont="1">
      <alignment horizontal="center" readingOrder="0" vertical="center"/>
    </xf>
    <xf borderId="0" fillId="0" fontId="30" numFmtId="0" xfId="0" applyAlignment="1" applyFont="1">
      <alignment horizontal="center" readingOrder="0" vertical="center"/>
    </xf>
    <xf borderId="0" fillId="0" fontId="31" numFmtId="0" xfId="0" applyAlignment="1" applyFont="1">
      <alignment horizontal="center" readingOrder="0" vertical="center"/>
    </xf>
    <xf borderId="0" fillId="0" fontId="26" numFmtId="0" xfId="0" applyFont="1"/>
    <xf borderId="0" fillId="0" fontId="26" numFmtId="164" xfId="0" applyFont="1" applyNumberFormat="1"/>
    <xf borderId="0" fillId="0" fontId="32" numFmtId="0" xfId="0" applyAlignment="1" applyFont="1">
      <alignment horizontal="center" vertical="bottom"/>
    </xf>
    <xf borderId="0" fillId="0" fontId="33" numFmtId="0" xfId="0" applyAlignment="1" applyFont="1">
      <alignment horizontal="center" vertical="bottom"/>
    </xf>
    <xf borderId="0" fillId="0" fontId="17" numFmtId="0" xfId="0" applyAlignment="1" applyFont="1">
      <alignment horizontal="center"/>
    </xf>
    <xf borderId="2" fillId="0" fontId="22" numFmtId="0" xfId="0" applyAlignment="1" applyBorder="1" applyFont="1">
      <alignment horizontal="center" shrinkToFit="0" wrapText="1"/>
    </xf>
    <xf borderId="1" fillId="3" fontId="22" numFmtId="0" xfId="0" applyAlignment="1" applyBorder="1" applyFont="1">
      <alignment horizontal="center" readingOrder="0" vertical="center"/>
    </xf>
    <xf borderId="1" fillId="3" fontId="18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1028700</xdr:colOff>
      <xdr:row>0</xdr:row>
      <xdr:rowOff>0</xdr:rowOff>
    </xdr:from>
    <xdr:ext cx="3800475" cy="3114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29.13"/>
    <col customWidth="1" min="3" max="3" width="22.63"/>
    <col customWidth="1" min="4" max="4" width="21.88"/>
    <col customWidth="1" min="5" max="7" width="3.25"/>
    <col customWidth="1" min="8" max="8" width="13.88"/>
    <col customWidth="1" min="9" max="9" width="39.88"/>
    <col customWidth="1" min="10" max="12" width="9.5"/>
    <col customWidth="1" min="13" max="13" width="3.25"/>
    <col customWidth="1" min="15" max="15" width="28.88"/>
  </cols>
  <sheetData>
    <row r="1" ht="48.75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1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 ht="26.25" customHeight="1">
      <c r="A7" s="6"/>
      <c r="B7" s="2"/>
      <c r="C7" s="2"/>
      <c r="D7" s="2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ht="48.75" customHeight="1">
      <c r="A8" s="9" t="s">
        <v>2</v>
      </c>
      <c r="B8" s="9" t="s">
        <v>3</v>
      </c>
      <c r="C8" s="9" t="s">
        <v>4</v>
      </c>
      <c r="E8" s="10"/>
      <c r="F8" s="10"/>
      <c r="G8" s="11" t="s">
        <v>5</v>
      </c>
      <c r="H8" s="12" t="s">
        <v>6</v>
      </c>
      <c r="I8" s="13"/>
      <c r="J8" s="14">
        <v>1.0</v>
      </c>
      <c r="K8" s="14">
        <v>2.0</v>
      </c>
      <c r="L8" s="14">
        <v>3.0</v>
      </c>
      <c r="M8" s="11" t="s">
        <v>7</v>
      </c>
      <c r="N8" s="15" t="s">
        <v>8</v>
      </c>
      <c r="O8" s="15" t="s">
        <v>9</v>
      </c>
      <c r="P8" s="16" t="s">
        <v>10</v>
      </c>
      <c r="Q8" s="16" t="s">
        <v>11</v>
      </c>
      <c r="R8" s="17" t="s">
        <v>12</v>
      </c>
      <c r="S8" s="17" t="s">
        <v>13</v>
      </c>
    </row>
    <row r="9" ht="48.75" customHeight="1">
      <c r="A9" s="18">
        <v>1.0</v>
      </c>
      <c r="B9" s="19" t="s">
        <v>14</v>
      </c>
      <c r="C9" s="20" t="s">
        <v>15</v>
      </c>
      <c r="D9" s="13"/>
      <c r="E9" s="21" t="s">
        <v>16</v>
      </c>
      <c r="F9" s="22">
        <v>0.7638888888888888</v>
      </c>
      <c r="G9" s="23"/>
      <c r="H9" s="24" t="s">
        <v>17</v>
      </c>
      <c r="I9" s="25" t="s">
        <v>14</v>
      </c>
      <c r="J9" s="26"/>
      <c r="K9" s="26"/>
      <c r="L9" s="26"/>
      <c r="M9" s="23"/>
      <c r="N9" s="27">
        <v>1.0</v>
      </c>
      <c r="O9" s="28" t="s">
        <v>14</v>
      </c>
      <c r="P9" s="29">
        <v>2.0</v>
      </c>
      <c r="Q9" s="30">
        <v>6.0</v>
      </c>
      <c r="R9" s="30">
        <f>0+63+63</f>
        <v>126</v>
      </c>
      <c r="S9" s="30">
        <f>0+40+24</f>
        <v>64</v>
      </c>
    </row>
    <row r="10" ht="48.75" customHeight="1">
      <c r="A10" s="18">
        <v>2.0</v>
      </c>
      <c r="B10" s="19" t="s">
        <v>18</v>
      </c>
      <c r="C10" s="20" t="s">
        <v>19</v>
      </c>
      <c r="D10" s="13"/>
      <c r="E10" s="31"/>
      <c r="F10" s="31"/>
      <c r="G10" s="23"/>
      <c r="H10" s="31"/>
      <c r="I10" s="25" t="s">
        <v>20</v>
      </c>
      <c r="J10" s="26"/>
      <c r="K10" s="26"/>
      <c r="L10" s="26"/>
      <c r="M10" s="23"/>
      <c r="N10" s="27">
        <v>2.0</v>
      </c>
      <c r="O10" s="28" t="s">
        <v>21</v>
      </c>
      <c r="P10" s="29">
        <v>2.0</v>
      </c>
      <c r="Q10" s="30">
        <v>4.0</v>
      </c>
      <c r="R10" s="30">
        <f>0+59+58</f>
        <v>117</v>
      </c>
      <c r="S10" s="30">
        <f>0+48+51</f>
        <v>99</v>
      </c>
    </row>
    <row r="11" ht="48.75" customHeight="1">
      <c r="A11" s="18">
        <v>3.0</v>
      </c>
      <c r="B11" s="19" t="s">
        <v>22</v>
      </c>
      <c r="C11" s="20" t="s">
        <v>23</v>
      </c>
      <c r="D11" s="13"/>
      <c r="E11" s="32" t="s">
        <v>16</v>
      </c>
      <c r="F11" s="33">
        <v>0.7986111111111112</v>
      </c>
      <c r="G11" s="34"/>
      <c r="H11" s="35" t="s">
        <v>24</v>
      </c>
      <c r="I11" s="19" t="s">
        <v>25</v>
      </c>
      <c r="J11" s="36"/>
      <c r="K11" s="36"/>
      <c r="L11" s="36"/>
      <c r="M11" s="34"/>
      <c r="N11" s="27">
        <v>3.0</v>
      </c>
      <c r="O11" s="28" t="s">
        <v>22</v>
      </c>
      <c r="P11" s="29">
        <v>1.0</v>
      </c>
      <c r="Q11" s="30">
        <v>4.0</v>
      </c>
      <c r="R11" s="30">
        <f>0+63+51</f>
        <v>114</v>
      </c>
      <c r="S11" s="30">
        <f>0+40+58</f>
        <v>98</v>
      </c>
    </row>
    <row r="12" ht="48.75" customHeight="1">
      <c r="A12" s="18">
        <v>4.0</v>
      </c>
      <c r="B12" s="19" t="s">
        <v>25</v>
      </c>
      <c r="C12" s="20" t="s">
        <v>26</v>
      </c>
      <c r="D12" s="13"/>
      <c r="E12" s="31"/>
      <c r="F12" s="31"/>
      <c r="G12" s="34"/>
      <c r="H12" s="31"/>
      <c r="I12" s="19" t="s">
        <v>21</v>
      </c>
      <c r="J12" s="36"/>
      <c r="K12" s="36"/>
      <c r="L12" s="36"/>
      <c r="M12" s="34"/>
      <c r="N12" s="27">
        <v>4.0</v>
      </c>
      <c r="O12" s="28" t="s">
        <v>18</v>
      </c>
      <c r="P12" s="29">
        <v>1.0</v>
      </c>
      <c r="Q12" s="30">
        <v>3.0</v>
      </c>
      <c r="R12" s="30">
        <f>0+40+63</f>
        <v>103</v>
      </c>
      <c r="S12" s="30">
        <f>0+63+50</f>
        <v>113</v>
      </c>
    </row>
    <row r="13" ht="48.75" customHeight="1">
      <c r="A13" s="18">
        <v>5.0</v>
      </c>
      <c r="B13" s="19" t="s">
        <v>21</v>
      </c>
      <c r="C13" s="20" t="s">
        <v>27</v>
      </c>
      <c r="D13" s="13"/>
      <c r="E13" s="21" t="s">
        <v>16</v>
      </c>
      <c r="F13" s="22">
        <v>0.8333333333333334</v>
      </c>
      <c r="G13" s="23"/>
      <c r="H13" s="24" t="s">
        <v>28</v>
      </c>
      <c r="I13" s="25" t="s">
        <v>18</v>
      </c>
      <c r="J13" s="26"/>
      <c r="K13" s="26"/>
      <c r="L13" s="26"/>
      <c r="M13" s="23"/>
      <c r="N13" s="27">
        <v>5.0</v>
      </c>
      <c r="O13" s="28" t="s">
        <v>20</v>
      </c>
      <c r="P13" s="29">
        <v>0.0</v>
      </c>
      <c r="Q13" s="30">
        <v>1.0</v>
      </c>
      <c r="R13" s="30">
        <f>0+48+50</f>
        <v>98</v>
      </c>
      <c r="S13" s="30">
        <f>0+59+63</f>
        <v>122</v>
      </c>
    </row>
    <row r="14" ht="48.75" customHeight="1">
      <c r="A14" s="18">
        <v>6.0</v>
      </c>
      <c r="B14" s="19" t="s">
        <v>20</v>
      </c>
      <c r="C14" s="20" t="s">
        <v>29</v>
      </c>
      <c r="D14" s="13"/>
      <c r="E14" s="31"/>
      <c r="F14" s="31"/>
      <c r="G14" s="23"/>
      <c r="H14" s="31"/>
      <c r="I14" s="25" t="s">
        <v>22</v>
      </c>
      <c r="J14" s="26"/>
      <c r="K14" s="26"/>
      <c r="L14" s="26"/>
      <c r="M14" s="23"/>
      <c r="N14" s="27">
        <v>6.0</v>
      </c>
      <c r="O14" s="28" t="s">
        <v>25</v>
      </c>
      <c r="P14" s="29">
        <v>0.0</v>
      </c>
      <c r="Q14" s="30">
        <v>0.0</v>
      </c>
      <c r="R14" s="30">
        <f>0+40+24</f>
        <v>64</v>
      </c>
      <c r="S14" s="30">
        <f>0+63+63</f>
        <v>126</v>
      </c>
    </row>
    <row r="15" ht="48.75" customHeight="1"/>
    <row r="16" ht="48.75" customHeight="1"/>
    <row r="17" ht="48.75" customHeight="1"/>
  </sheetData>
  <mergeCells count="18">
    <mergeCell ref="E2:S5"/>
    <mergeCell ref="C8:D8"/>
    <mergeCell ref="H8:I8"/>
    <mergeCell ref="C9:D9"/>
    <mergeCell ref="E9:E10"/>
    <mergeCell ref="F9:F10"/>
    <mergeCell ref="H9:H10"/>
    <mergeCell ref="E13:E14"/>
    <mergeCell ref="F13:F14"/>
    <mergeCell ref="H13:H14"/>
    <mergeCell ref="C14:D14"/>
    <mergeCell ref="C10:D10"/>
    <mergeCell ref="C11:D11"/>
    <mergeCell ref="E11:E12"/>
    <mergeCell ref="F11:F12"/>
    <mergeCell ref="H11:H12"/>
    <mergeCell ref="C12:D12"/>
    <mergeCell ref="C13:D13"/>
  </mergeCells>
  <printOptions horizontalCentered="1" verticalCentered="1"/>
  <pageMargins bottom="0.75" footer="0.0" header="0.0" left="0.7" right="0.7" top="0.75"/>
  <pageSetup fitToHeight="0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33.38"/>
    <col customWidth="1" min="3" max="4" width="14.5"/>
    <col customWidth="1" min="5" max="7" width="3.25"/>
    <col customWidth="1" min="8" max="8" width="13.88"/>
    <col customWidth="1" min="9" max="9" width="33.88"/>
    <col customWidth="1" min="10" max="12" width="9.5"/>
    <col customWidth="1" min="13" max="13" width="3.25"/>
    <col customWidth="1" min="15" max="15" width="28.88"/>
  </cols>
  <sheetData>
    <row r="1" ht="48.75" customHeight="1">
      <c r="A1" s="1" t="s">
        <v>30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1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J6" s="7"/>
      <c r="K6" s="7"/>
      <c r="L6" s="7"/>
    </row>
    <row r="7" ht="26.25" customHeight="1">
      <c r="A7" s="6"/>
      <c r="B7" s="2"/>
      <c r="C7" s="2"/>
      <c r="D7" s="2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ht="48.75" customHeight="1">
      <c r="A8" s="9" t="s">
        <v>2</v>
      </c>
      <c r="B8" s="9" t="s">
        <v>3</v>
      </c>
      <c r="C8" s="9" t="s">
        <v>4</v>
      </c>
      <c r="E8" s="10"/>
      <c r="F8" s="10"/>
      <c r="G8" s="11" t="s">
        <v>5</v>
      </c>
      <c r="H8" s="12" t="s">
        <v>31</v>
      </c>
      <c r="I8" s="13"/>
      <c r="J8" s="14">
        <v>1.0</v>
      </c>
      <c r="K8" s="14">
        <v>2.0</v>
      </c>
      <c r="L8" s="14">
        <v>3.0</v>
      </c>
      <c r="M8" s="11" t="s">
        <v>7</v>
      </c>
      <c r="N8" s="15" t="s">
        <v>8</v>
      </c>
      <c r="O8" s="15" t="s">
        <v>9</v>
      </c>
      <c r="P8" s="16" t="s">
        <v>10</v>
      </c>
      <c r="Q8" s="16" t="s">
        <v>11</v>
      </c>
      <c r="R8" s="17" t="s">
        <v>12</v>
      </c>
      <c r="S8" s="17" t="s">
        <v>13</v>
      </c>
    </row>
    <row r="9" ht="48.75" customHeight="1">
      <c r="A9" s="18">
        <v>1.0</v>
      </c>
      <c r="B9" s="19" t="s">
        <v>14</v>
      </c>
      <c r="C9" s="20" t="s">
        <v>15</v>
      </c>
      <c r="D9" s="13"/>
      <c r="E9" s="37" t="s">
        <v>16</v>
      </c>
      <c r="F9" s="38">
        <v>0.7638888888888888</v>
      </c>
      <c r="G9" s="39">
        <v>1.0</v>
      </c>
      <c r="H9" s="40" t="s">
        <v>32</v>
      </c>
      <c r="I9" s="41" t="s">
        <v>14</v>
      </c>
      <c r="J9" s="42">
        <v>21.0</v>
      </c>
      <c r="K9" s="42">
        <v>21.0</v>
      </c>
      <c r="L9" s="42">
        <v>21.0</v>
      </c>
      <c r="M9" s="39">
        <v>3.0</v>
      </c>
      <c r="N9" s="27">
        <v>1.0</v>
      </c>
      <c r="O9" s="28" t="s">
        <v>14</v>
      </c>
      <c r="P9" s="29">
        <v>2.0</v>
      </c>
      <c r="Q9" s="30">
        <v>6.0</v>
      </c>
      <c r="R9" s="30">
        <f>0+63+63</f>
        <v>126</v>
      </c>
      <c r="S9" s="30">
        <f>0+40+24</f>
        <v>64</v>
      </c>
    </row>
    <row r="10" ht="48.75" customHeight="1">
      <c r="A10" s="18">
        <v>2.0</v>
      </c>
      <c r="B10" s="19" t="s">
        <v>18</v>
      </c>
      <c r="C10" s="20" t="s">
        <v>19</v>
      </c>
      <c r="D10" s="13"/>
      <c r="E10" s="31"/>
      <c r="F10" s="31"/>
      <c r="G10" s="39">
        <v>0.0</v>
      </c>
      <c r="H10" s="31"/>
      <c r="I10" s="41" t="s">
        <v>18</v>
      </c>
      <c r="J10" s="42">
        <v>10.0</v>
      </c>
      <c r="K10" s="42">
        <v>11.0</v>
      </c>
      <c r="L10" s="42">
        <v>19.0</v>
      </c>
      <c r="M10" s="39">
        <v>0.0</v>
      </c>
      <c r="N10" s="27">
        <v>2.0</v>
      </c>
      <c r="O10" s="28" t="s">
        <v>21</v>
      </c>
      <c r="P10" s="29">
        <v>2.0</v>
      </c>
      <c r="Q10" s="30">
        <v>4.0</v>
      </c>
      <c r="R10" s="30">
        <f>0+59+58</f>
        <v>117</v>
      </c>
      <c r="S10" s="30">
        <f>0+48+51</f>
        <v>99</v>
      </c>
    </row>
    <row r="11" ht="48.75" customHeight="1">
      <c r="A11" s="18">
        <v>3.0</v>
      </c>
      <c r="B11" s="19" t="s">
        <v>22</v>
      </c>
      <c r="C11" s="20" t="s">
        <v>23</v>
      </c>
      <c r="D11" s="13"/>
      <c r="E11" s="32" t="s">
        <v>16</v>
      </c>
      <c r="F11" s="33">
        <v>0.7986111111111112</v>
      </c>
      <c r="G11" s="34">
        <v>1.0</v>
      </c>
      <c r="H11" s="35" t="s">
        <v>33</v>
      </c>
      <c r="I11" s="19" t="s">
        <v>22</v>
      </c>
      <c r="J11" s="36">
        <v>21.0</v>
      </c>
      <c r="K11" s="36">
        <v>21.0</v>
      </c>
      <c r="L11" s="36">
        <v>21.0</v>
      </c>
      <c r="M11" s="34">
        <v>3.0</v>
      </c>
      <c r="N11" s="27">
        <v>3.0</v>
      </c>
      <c r="O11" s="28" t="s">
        <v>22</v>
      </c>
      <c r="P11" s="29">
        <v>1.0</v>
      </c>
      <c r="Q11" s="30">
        <v>4.0</v>
      </c>
      <c r="R11" s="30">
        <f>0+63+51</f>
        <v>114</v>
      </c>
      <c r="S11" s="30">
        <f>0+40+58</f>
        <v>98</v>
      </c>
    </row>
    <row r="12" ht="48.75" customHeight="1">
      <c r="A12" s="18">
        <v>4.0</v>
      </c>
      <c r="B12" s="19" t="s">
        <v>25</v>
      </c>
      <c r="C12" s="20" t="s">
        <v>26</v>
      </c>
      <c r="D12" s="13"/>
      <c r="E12" s="31"/>
      <c r="F12" s="31"/>
      <c r="G12" s="34">
        <v>0.0</v>
      </c>
      <c r="H12" s="31"/>
      <c r="I12" s="19" t="s">
        <v>25</v>
      </c>
      <c r="J12" s="36">
        <v>14.0</v>
      </c>
      <c r="K12" s="36">
        <v>10.0</v>
      </c>
      <c r="L12" s="36">
        <v>16.0</v>
      </c>
      <c r="M12" s="34">
        <v>0.0</v>
      </c>
      <c r="N12" s="27">
        <v>4.0</v>
      </c>
      <c r="O12" s="28" t="s">
        <v>18</v>
      </c>
      <c r="P12" s="29">
        <v>1.0</v>
      </c>
      <c r="Q12" s="30">
        <v>3.0</v>
      </c>
      <c r="R12" s="30">
        <f>0+40+63</f>
        <v>103</v>
      </c>
      <c r="S12" s="30">
        <f>0+63+50</f>
        <v>113</v>
      </c>
    </row>
    <row r="13" ht="48.75" customHeight="1">
      <c r="A13" s="18">
        <v>5.0</v>
      </c>
      <c r="B13" s="19" t="s">
        <v>21</v>
      </c>
      <c r="C13" s="20" t="s">
        <v>27</v>
      </c>
      <c r="D13" s="13"/>
      <c r="E13" s="37" t="s">
        <v>16</v>
      </c>
      <c r="F13" s="38">
        <v>0.8333333333333334</v>
      </c>
      <c r="G13" s="39">
        <v>1.0</v>
      </c>
      <c r="H13" s="40" t="s">
        <v>34</v>
      </c>
      <c r="I13" s="41" t="s">
        <v>21</v>
      </c>
      <c r="J13" s="42">
        <v>21.0</v>
      </c>
      <c r="K13" s="42">
        <v>21.0</v>
      </c>
      <c r="L13" s="42">
        <v>17.0</v>
      </c>
      <c r="M13" s="39">
        <v>2.0</v>
      </c>
      <c r="N13" s="27">
        <v>5.0</v>
      </c>
      <c r="O13" s="28" t="s">
        <v>20</v>
      </c>
      <c r="P13" s="29">
        <v>0.0</v>
      </c>
      <c r="Q13" s="30">
        <v>1.0</v>
      </c>
      <c r="R13" s="30">
        <f>0+48+50</f>
        <v>98</v>
      </c>
      <c r="S13" s="30">
        <f>0+59+63</f>
        <v>122</v>
      </c>
    </row>
    <row r="14" ht="48.75" customHeight="1">
      <c r="A14" s="18">
        <v>6.0</v>
      </c>
      <c r="B14" s="19" t="s">
        <v>20</v>
      </c>
      <c r="C14" s="20" t="s">
        <v>29</v>
      </c>
      <c r="D14" s="13"/>
      <c r="E14" s="31"/>
      <c r="F14" s="31"/>
      <c r="G14" s="39">
        <v>0.0</v>
      </c>
      <c r="H14" s="31"/>
      <c r="I14" s="41" t="s">
        <v>20</v>
      </c>
      <c r="J14" s="42">
        <v>14.0</v>
      </c>
      <c r="K14" s="42">
        <v>13.0</v>
      </c>
      <c r="L14" s="42">
        <v>21.0</v>
      </c>
      <c r="M14" s="39">
        <v>1.0</v>
      </c>
      <c r="N14" s="27">
        <v>6.0</v>
      </c>
      <c r="O14" s="28" t="s">
        <v>25</v>
      </c>
      <c r="P14" s="29">
        <v>0.0</v>
      </c>
      <c r="Q14" s="30">
        <v>0.0</v>
      </c>
      <c r="R14" s="30">
        <f>0+40+24</f>
        <v>64</v>
      </c>
      <c r="S14" s="30">
        <f>0+63+63</f>
        <v>126</v>
      </c>
      <c r="T14" s="1"/>
    </row>
    <row r="15" ht="48.75" customHeight="1">
      <c r="A15" s="6"/>
      <c r="B15" s="2"/>
      <c r="C15" s="2"/>
      <c r="D15" s="2"/>
      <c r="E15" s="8"/>
      <c r="F15" s="8"/>
      <c r="G15" s="8"/>
      <c r="H15" s="8"/>
      <c r="I15" s="8"/>
      <c r="J15" s="8"/>
      <c r="K15" s="8"/>
      <c r="L15" s="8"/>
      <c r="M15" s="8"/>
      <c r="O15" s="43"/>
      <c r="P15" s="44"/>
      <c r="Q15" s="45"/>
      <c r="R15" s="45"/>
      <c r="S15" s="45"/>
    </row>
    <row r="16" ht="48.75" customHeight="1">
      <c r="A16" s="9" t="s">
        <v>2</v>
      </c>
      <c r="B16" s="9" t="s">
        <v>3</v>
      </c>
      <c r="C16" s="9" t="s">
        <v>4</v>
      </c>
      <c r="E16" s="10"/>
      <c r="F16" s="10"/>
      <c r="G16" s="11" t="s">
        <v>5</v>
      </c>
      <c r="H16" s="12" t="s">
        <v>35</v>
      </c>
      <c r="I16" s="13"/>
      <c r="J16" s="14">
        <v>1.0</v>
      </c>
      <c r="K16" s="14">
        <v>2.0</v>
      </c>
      <c r="L16" s="14">
        <v>3.0</v>
      </c>
      <c r="M16" s="11" t="s">
        <v>7</v>
      </c>
    </row>
    <row r="17" ht="48.75" customHeight="1">
      <c r="A17" s="18">
        <v>1.0</v>
      </c>
      <c r="B17" s="19" t="s">
        <v>14</v>
      </c>
      <c r="C17" s="20" t="s">
        <v>15</v>
      </c>
      <c r="D17" s="13"/>
      <c r="E17" s="21" t="s">
        <v>16</v>
      </c>
      <c r="F17" s="22">
        <v>0.7638888888888888</v>
      </c>
      <c r="G17" s="23"/>
      <c r="H17" s="24" t="s">
        <v>36</v>
      </c>
      <c r="I17" s="25" t="s">
        <v>25</v>
      </c>
      <c r="J17" s="26" t="s">
        <v>37</v>
      </c>
      <c r="K17" s="26" t="s">
        <v>37</v>
      </c>
      <c r="L17" s="26" t="s">
        <v>37</v>
      </c>
      <c r="M17" s="23"/>
    </row>
    <row r="18" ht="48.75" customHeight="1">
      <c r="A18" s="18">
        <v>2.0</v>
      </c>
      <c r="B18" s="19" t="s">
        <v>18</v>
      </c>
      <c r="C18" s="20" t="s">
        <v>19</v>
      </c>
      <c r="D18" s="13"/>
      <c r="E18" s="31"/>
      <c r="F18" s="31"/>
      <c r="G18" s="23"/>
      <c r="H18" s="31"/>
      <c r="I18" s="25" t="s">
        <v>20</v>
      </c>
      <c r="J18" s="26" t="s">
        <v>37</v>
      </c>
      <c r="K18" s="26" t="s">
        <v>37</v>
      </c>
      <c r="L18" s="26" t="s">
        <v>37</v>
      </c>
      <c r="M18" s="23"/>
    </row>
    <row r="19" ht="48.75" customHeight="1">
      <c r="A19" s="18">
        <v>3.0</v>
      </c>
      <c r="B19" s="19" t="s">
        <v>22</v>
      </c>
      <c r="C19" s="20" t="s">
        <v>23</v>
      </c>
      <c r="D19" s="13"/>
      <c r="E19" s="32" t="s">
        <v>16</v>
      </c>
      <c r="F19" s="33">
        <v>0.7986111111111112</v>
      </c>
      <c r="G19" s="34"/>
      <c r="H19" s="35" t="s">
        <v>38</v>
      </c>
      <c r="I19" s="19" t="s">
        <v>18</v>
      </c>
      <c r="J19" s="36" t="s">
        <v>37</v>
      </c>
      <c r="K19" s="36" t="s">
        <v>37</v>
      </c>
      <c r="L19" s="36" t="s">
        <v>37</v>
      </c>
      <c r="M19" s="34"/>
    </row>
    <row r="20" ht="48.75" customHeight="1">
      <c r="A20" s="18">
        <v>4.0</v>
      </c>
      <c r="B20" s="19" t="s">
        <v>25</v>
      </c>
      <c r="C20" s="20" t="s">
        <v>26</v>
      </c>
      <c r="D20" s="13"/>
      <c r="E20" s="31"/>
      <c r="F20" s="31"/>
      <c r="G20" s="34"/>
      <c r="H20" s="31"/>
      <c r="I20" s="19" t="s">
        <v>21</v>
      </c>
      <c r="J20" s="36" t="s">
        <v>37</v>
      </c>
      <c r="K20" s="36" t="s">
        <v>37</v>
      </c>
      <c r="L20" s="36" t="s">
        <v>37</v>
      </c>
      <c r="M20" s="34"/>
    </row>
    <row r="21" ht="48.75" customHeight="1">
      <c r="A21" s="18">
        <v>5.0</v>
      </c>
      <c r="B21" s="19" t="s">
        <v>21</v>
      </c>
      <c r="C21" s="20" t="s">
        <v>27</v>
      </c>
      <c r="D21" s="13"/>
      <c r="E21" s="21" t="s">
        <v>16</v>
      </c>
      <c r="F21" s="22">
        <v>0.8333333333333334</v>
      </c>
      <c r="G21" s="23"/>
      <c r="H21" s="24" t="s">
        <v>39</v>
      </c>
      <c r="I21" s="25" t="s">
        <v>14</v>
      </c>
      <c r="J21" s="26" t="s">
        <v>37</v>
      </c>
      <c r="K21" s="26" t="s">
        <v>37</v>
      </c>
      <c r="L21" s="26" t="s">
        <v>37</v>
      </c>
      <c r="M21" s="23"/>
    </row>
    <row r="22" ht="48.75" customHeight="1">
      <c r="A22" s="18">
        <v>6.0</v>
      </c>
      <c r="B22" s="19" t="s">
        <v>20</v>
      </c>
      <c r="C22" s="20" t="s">
        <v>29</v>
      </c>
      <c r="D22" s="13"/>
      <c r="E22" s="31"/>
      <c r="F22" s="31"/>
      <c r="G22" s="23"/>
      <c r="H22" s="31"/>
      <c r="I22" s="25" t="s">
        <v>22</v>
      </c>
      <c r="J22" s="26" t="s">
        <v>37</v>
      </c>
      <c r="K22" s="26" t="s">
        <v>37</v>
      </c>
      <c r="L22" s="26" t="s">
        <v>37</v>
      </c>
      <c r="M22" s="23"/>
    </row>
    <row r="23" ht="48.75" customHeight="1">
      <c r="A23" s="6"/>
      <c r="B23" s="2"/>
      <c r="C23" s="2"/>
      <c r="D23" s="2"/>
      <c r="E23" s="8"/>
      <c r="F23" s="8"/>
      <c r="G23" s="8"/>
      <c r="H23" s="8"/>
      <c r="I23" s="8"/>
      <c r="J23" s="8"/>
      <c r="K23" s="8"/>
      <c r="L23" s="8"/>
      <c r="M23" s="8"/>
    </row>
    <row r="24" ht="48.75" customHeight="1">
      <c r="A24" s="9" t="s">
        <v>2</v>
      </c>
      <c r="B24" s="9" t="s">
        <v>3</v>
      </c>
      <c r="C24" s="9" t="s">
        <v>4</v>
      </c>
      <c r="E24" s="10"/>
      <c r="F24" s="10"/>
      <c r="G24" s="11" t="s">
        <v>5</v>
      </c>
      <c r="H24" s="12" t="s">
        <v>40</v>
      </c>
      <c r="I24" s="13"/>
      <c r="J24" s="14">
        <v>1.0</v>
      </c>
      <c r="K24" s="14">
        <v>2.0</v>
      </c>
      <c r="L24" s="14">
        <v>3.0</v>
      </c>
      <c r="M24" s="11" t="s">
        <v>7</v>
      </c>
    </row>
    <row r="25" ht="48.75" customHeight="1">
      <c r="A25" s="18">
        <v>1.0</v>
      </c>
      <c r="B25" s="19" t="s">
        <v>14</v>
      </c>
      <c r="C25" s="20" t="s">
        <v>15</v>
      </c>
      <c r="D25" s="13"/>
      <c r="E25" s="37" t="s">
        <v>16</v>
      </c>
      <c r="F25" s="38">
        <v>0.7638888888888888</v>
      </c>
      <c r="G25" s="39">
        <v>1.0</v>
      </c>
      <c r="H25" s="24" t="s">
        <v>41</v>
      </c>
      <c r="I25" s="25" t="s">
        <v>14</v>
      </c>
      <c r="J25" s="26">
        <v>21.0</v>
      </c>
      <c r="K25" s="26">
        <v>21.0</v>
      </c>
      <c r="L25" s="26">
        <v>21.0</v>
      </c>
      <c r="M25" s="39">
        <v>3.0</v>
      </c>
    </row>
    <row r="26" ht="48.75" customHeight="1">
      <c r="A26" s="18">
        <v>2.0</v>
      </c>
      <c r="B26" s="19" t="s">
        <v>18</v>
      </c>
      <c r="C26" s="20" t="s">
        <v>19</v>
      </c>
      <c r="D26" s="13"/>
      <c r="E26" s="31"/>
      <c r="F26" s="31"/>
      <c r="G26" s="39">
        <v>0.0</v>
      </c>
      <c r="H26" s="31"/>
      <c r="I26" s="25" t="s">
        <v>25</v>
      </c>
      <c r="J26" s="26">
        <v>7.0</v>
      </c>
      <c r="K26" s="26">
        <v>7.0</v>
      </c>
      <c r="L26" s="26">
        <v>19.0</v>
      </c>
      <c r="M26" s="39">
        <v>0.0</v>
      </c>
    </row>
    <row r="27" ht="48.75" customHeight="1">
      <c r="A27" s="18">
        <v>3.0</v>
      </c>
      <c r="B27" s="19" t="s">
        <v>22</v>
      </c>
      <c r="C27" s="20" t="s">
        <v>23</v>
      </c>
      <c r="D27" s="13"/>
      <c r="E27" s="32" t="s">
        <v>16</v>
      </c>
      <c r="F27" s="33">
        <v>0.7986111111111112</v>
      </c>
      <c r="G27" s="34">
        <v>0.0</v>
      </c>
      <c r="H27" s="35" t="s">
        <v>42</v>
      </c>
      <c r="I27" s="19" t="s">
        <v>22</v>
      </c>
      <c r="J27" s="36">
        <v>14.0</v>
      </c>
      <c r="K27" s="36">
        <v>21.0</v>
      </c>
      <c r="L27" s="36">
        <v>16.0</v>
      </c>
      <c r="M27" s="34">
        <v>1.0</v>
      </c>
    </row>
    <row r="28" ht="48.75" customHeight="1">
      <c r="A28" s="18">
        <v>4.0</v>
      </c>
      <c r="B28" s="19" t="s">
        <v>25</v>
      </c>
      <c r="C28" s="20" t="s">
        <v>26</v>
      </c>
      <c r="D28" s="13"/>
      <c r="E28" s="31"/>
      <c r="F28" s="31"/>
      <c r="G28" s="34">
        <v>1.0</v>
      </c>
      <c r="H28" s="31"/>
      <c r="I28" s="19" t="s">
        <v>21</v>
      </c>
      <c r="J28" s="36">
        <v>21.0</v>
      </c>
      <c r="K28" s="36">
        <v>16.0</v>
      </c>
      <c r="L28" s="36">
        <v>21.0</v>
      </c>
      <c r="M28" s="34">
        <v>2.0</v>
      </c>
    </row>
    <row r="29" ht="48.75" customHeight="1">
      <c r="A29" s="18">
        <v>5.0</v>
      </c>
      <c r="B29" s="19" t="s">
        <v>21</v>
      </c>
      <c r="C29" s="20" t="s">
        <v>27</v>
      </c>
      <c r="D29" s="13"/>
      <c r="E29" s="37" t="s">
        <v>16</v>
      </c>
      <c r="F29" s="38">
        <v>0.8333333333333334</v>
      </c>
      <c r="G29" s="39">
        <v>1.0</v>
      </c>
      <c r="H29" s="24" t="s">
        <v>43</v>
      </c>
      <c r="I29" s="25" t="s">
        <v>18</v>
      </c>
      <c r="J29" s="26">
        <v>21.0</v>
      </c>
      <c r="K29" s="26">
        <v>21.0</v>
      </c>
      <c r="L29" s="26">
        <v>21.0</v>
      </c>
      <c r="M29" s="39">
        <v>3.0</v>
      </c>
    </row>
    <row r="30" ht="48.75" customHeight="1">
      <c r="A30" s="18">
        <v>6.0</v>
      </c>
      <c r="B30" s="19" t="s">
        <v>20</v>
      </c>
      <c r="C30" s="20" t="s">
        <v>29</v>
      </c>
      <c r="D30" s="13"/>
      <c r="E30" s="31"/>
      <c r="F30" s="31"/>
      <c r="G30" s="39">
        <v>0.0</v>
      </c>
      <c r="H30" s="31"/>
      <c r="I30" s="25" t="s">
        <v>20</v>
      </c>
      <c r="J30" s="26">
        <v>16.0</v>
      </c>
      <c r="K30" s="26">
        <v>18.0</v>
      </c>
      <c r="L30" s="26">
        <v>16.0</v>
      </c>
      <c r="M30" s="39">
        <v>0.0</v>
      </c>
      <c r="N30" s="1">
        <v>2.0</v>
      </c>
    </row>
    <row r="31" ht="48.75" customHeight="1">
      <c r="A31" s="6"/>
      <c r="B31" s="2"/>
      <c r="C31" s="2"/>
      <c r="D31" s="2"/>
      <c r="E31" s="8"/>
      <c r="F31" s="8"/>
      <c r="G31" s="8"/>
      <c r="H31" s="8"/>
      <c r="I31" s="8"/>
      <c r="J31" s="8"/>
      <c r="K31" s="8"/>
      <c r="L31" s="8"/>
      <c r="M31" s="8"/>
    </row>
    <row r="32" ht="48.75" customHeight="1">
      <c r="A32" s="9" t="s">
        <v>2</v>
      </c>
      <c r="B32" s="9" t="s">
        <v>3</v>
      </c>
      <c r="C32" s="9" t="s">
        <v>4</v>
      </c>
      <c r="E32" s="10"/>
      <c r="F32" s="10"/>
      <c r="G32" s="11" t="s">
        <v>5</v>
      </c>
      <c r="H32" s="12" t="s">
        <v>6</v>
      </c>
      <c r="I32" s="13"/>
      <c r="J32" s="14">
        <v>1.0</v>
      </c>
      <c r="K32" s="14">
        <v>2.0</v>
      </c>
      <c r="L32" s="14">
        <v>3.0</v>
      </c>
      <c r="M32" s="11" t="s">
        <v>7</v>
      </c>
    </row>
    <row r="33" ht="48.75" customHeight="1">
      <c r="A33" s="18">
        <v>1.0</v>
      </c>
      <c r="B33" s="19" t="s">
        <v>14</v>
      </c>
      <c r="C33" s="20" t="s">
        <v>15</v>
      </c>
      <c r="D33" s="13"/>
      <c r="E33" s="37" t="s">
        <v>16</v>
      </c>
      <c r="F33" s="38">
        <v>0.7638888888888888</v>
      </c>
      <c r="G33" s="39"/>
      <c r="H33" s="24" t="s">
        <v>17</v>
      </c>
      <c r="I33" s="25" t="s">
        <v>14</v>
      </c>
      <c r="J33" s="26"/>
      <c r="K33" s="26"/>
      <c r="L33" s="26"/>
      <c r="M33" s="39"/>
    </row>
    <row r="34" ht="48.75" customHeight="1">
      <c r="A34" s="18">
        <v>2.0</v>
      </c>
      <c r="B34" s="19" t="s">
        <v>18</v>
      </c>
      <c r="C34" s="20" t="s">
        <v>19</v>
      </c>
      <c r="D34" s="13"/>
      <c r="E34" s="31"/>
      <c r="F34" s="31"/>
      <c r="G34" s="39"/>
      <c r="H34" s="31"/>
      <c r="I34" s="25" t="s">
        <v>20</v>
      </c>
      <c r="J34" s="26"/>
      <c r="K34" s="26"/>
      <c r="L34" s="26"/>
      <c r="M34" s="39"/>
    </row>
    <row r="35" ht="48.75" customHeight="1">
      <c r="A35" s="18">
        <v>3.0</v>
      </c>
      <c r="B35" s="19" t="s">
        <v>22</v>
      </c>
      <c r="C35" s="20" t="s">
        <v>23</v>
      </c>
      <c r="D35" s="13"/>
      <c r="E35" s="32" t="s">
        <v>16</v>
      </c>
      <c r="F35" s="33">
        <v>0.7986111111111112</v>
      </c>
      <c r="G35" s="34"/>
      <c r="H35" s="35" t="s">
        <v>24</v>
      </c>
      <c r="I35" s="19" t="s">
        <v>25</v>
      </c>
      <c r="J35" s="36"/>
      <c r="K35" s="36"/>
      <c r="L35" s="36"/>
      <c r="M35" s="34"/>
    </row>
    <row r="36" ht="48.75" customHeight="1">
      <c r="A36" s="18">
        <v>4.0</v>
      </c>
      <c r="B36" s="19" t="s">
        <v>25</v>
      </c>
      <c r="C36" s="20" t="s">
        <v>26</v>
      </c>
      <c r="D36" s="13"/>
      <c r="E36" s="31"/>
      <c r="F36" s="31"/>
      <c r="G36" s="34"/>
      <c r="H36" s="31"/>
      <c r="I36" s="19" t="s">
        <v>21</v>
      </c>
      <c r="J36" s="36"/>
      <c r="K36" s="36"/>
      <c r="L36" s="36"/>
      <c r="M36" s="34"/>
    </row>
    <row r="37" ht="48.75" customHeight="1">
      <c r="A37" s="18">
        <v>5.0</v>
      </c>
      <c r="B37" s="19" t="s">
        <v>21</v>
      </c>
      <c r="C37" s="20" t="s">
        <v>27</v>
      </c>
      <c r="D37" s="13"/>
      <c r="E37" s="37" t="s">
        <v>16</v>
      </c>
      <c r="F37" s="38">
        <v>0.8333333333333334</v>
      </c>
      <c r="G37" s="39"/>
      <c r="H37" s="24" t="s">
        <v>28</v>
      </c>
      <c r="I37" s="25" t="s">
        <v>18</v>
      </c>
      <c r="J37" s="26"/>
      <c r="K37" s="26"/>
      <c r="L37" s="26"/>
      <c r="M37" s="39"/>
    </row>
    <row r="38" ht="48.75" customHeight="1">
      <c r="A38" s="18">
        <v>6.0</v>
      </c>
      <c r="B38" s="19" t="s">
        <v>20</v>
      </c>
      <c r="C38" s="20" t="s">
        <v>29</v>
      </c>
      <c r="D38" s="13"/>
      <c r="E38" s="31"/>
      <c r="F38" s="31"/>
      <c r="G38" s="39"/>
      <c r="H38" s="31"/>
      <c r="I38" s="25" t="s">
        <v>22</v>
      </c>
      <c r="J38" s="26"/>
      <c r="K38" s="26"/>
      <c r="L38" s="26"/>
      <c r="M38" s="39"/>
    </row>
    <row r="39" ht="48.75" customHeight="1">
      <c r="A39" s="6"/>
      <c r="B39" s="2"/>
      <c r="C39" s="2"/>
      <c r="D39" s="2"/>
      <c r="E39" s="8"/>
      <c r="F39" s="8"/>
      <c r="G39" s="8"/>
      <c r="H39" s="8"/>
      <c r="I39" s="8"/>
      <c r="J39" s="8"/>
      <c r="K39" s="8"/>
      <c r="L39" s="8"/>
      <c r="M39" s="8"/>
    </row>
    <row r="40" ht="48.75" customHeight="1">
      <c r="A40" s="9" t="s">
        <v>2</v>
      </c>
      <c r="B40" s="9" t="s">
        <v>3</v>
      </c>
      <c r="C40" s="9" t="s">
        <v>4</v>
      </c>
      <c r="E40" s="10"/>
      <c r="F40" s="10"/>
      <c r="G40" s="11" t="s">
        <v>5</v>
      </c>
      <c r="H40" s="12" t="s">
        <v>44</v>
      </c>
      <c r="I40" s="13"/>
      <c r="J40" s="14">
        <v>1.0</v>
      </c>
      <c r="K40" s="14">
        <v>2.0</v>
      </c>
      <c r="L40" s="14">
        <v>3.0</v>
      </c>
      <c r="M40" s="11" t="s">
        <v>7</v>
      </c>
    </row>
    <row r="41" ht="48.75" customHeight="1">
      <c r="A41" s="18">
        <v>1.0</v>
      </c>
      <c r="B41" s="19" t="s">
        <v>14</v>
      </c>
      <c r="C41" s="20" t="s">
        <v>15</v>
      </c>
      <c r="D41" s="13"/>
      <c r="E41" s="37" t="s">
        <v>16</v>
      </c>
      <c r="F41" s="38">
        <v>0.7638888888888888</v>
      </c>
      <c r="G41" s="39"/>
      <c r="H41" s="40"/>
      <c r="I41" s="41"/>
      <c r="J41" s="42"/>
      <c r="K41" s="42"/>
      <c r="L41" s="42"/>
      <c r="M41" s="39"/>
    </row>
    <row r="42" ht="48.75" customHeight="1">
      <c r="A42" s="18">
        <v>2.0</v>
      </c>
      <c r="B42" s="19" t="s">
        <v>18</v>
      </c>
      <c r="C42" s="20" t="s">
        <v>19</v>
      </c>
      <c r="D42" s="13"/>
      <c r="E42" s="31"/>
      <c r="F42" s="31"/>
      <c r="G42" s="39"/>
      <c r="H42" s="31"/>
      <c r="I42" s="41"/>
      <c r="J42" s="42"/>
      <c r="K42" s="42"/>
      <c r="L42" s="42"/>
      <c r="M42" s="39"/>
    </row>
    <row r="43" ht="48.75" customHeight="1">
      <c r="A43" s="18">
        <v>3.0</v>
      </c>
      <c r="B43" s="19" t="s">
        <v>22</v>
      </c>
      <c r="C43" s="20" t="s">
        <v>23</v>
      </c>
      <c r="D43" s="13"/>
      <c r="E43" s="32" t="s">
        <v>16</v>
      </c>
      <c r="F43" s="33">
        <v>0.7986111111111112</v>
      </c>
      <c r="G43" s="34"/>
      <c r="H43" s="35"/>
      <c r="I43" s="19"/>
      <c r="J43" s="36"/>
      <c r="K43" s="36"/>
      <c r="L43" s="36"/>
      <c r="M43" s="34"/>
    </row>
    <row r="44" ht="48.75" customHeight="1">
      <c r="A44" s="18">
        <v>4.0</v>
      </c>
      <c r="B44" s="19" t="s">
        <v>25</v>
      </c>
      <c r="C44" s="20" t="s">
        <v>26</v>
      </c>
      <c r="D44" s="13"/>
      <c r="E44" s="31"/>
      <c r="F44" s="31"/>
      <c r="G44" s="34"/>
      <c r="H44" s="31"/>
      <c r="I44" s="19"/>
      <c r="J44" s="36"/>
      <c r="K44" s="36"/>
      <c r="L44" s="36"/>
      <c r="M44" s="34"/>
    </row>
    <row r="45" ht="48.75" customHeight="1">
      <c r="A45" s="18">
        <v>5.0</v>
      </c>
      <c r="B45" s="19" t="s">
        <v>21</v>
      </c>
      <c r="C45" s="20" t="s">
        <v>27</v>
      </c>
      <c r="D45" s="13"/>
      <c r="E45" s="37" t="s">
        <v>16</v>
      </c>
      <c r="F45" s="38">
        <v>0.8333333333333334</v>
      </c>
      <c r="G45" s="39"/>
      <c r="H45" s="40"/>
      <c r="I45" s="41"/>
      <c r="J45" s="42"/>
      <c r="K45" s="42"/>
      <c r="L45" s="42"/>
      <c r="M45" s="39"/>
    </row>
    <row r="46" ht="48.75" customHeight="1">
      <c r="A46" s="18">
        <v>6.0</v>
      </c>
      <c r="B46" s="19" t="s">
        <v>20</v>
      </c>
      <c r="C46" s="20" t="s">
        <v>29</v>
      </c>
      <c r="D46" s="13"/>
      <c r="E46" s="31"/>
      <c r="F46" s="31"/>
      <c r="G46" s="39"/>
      <c r="H46" s="31"/>
      <c r="I46" s="41"/>
      <c r="J46" s="42"/>
      <c r="K46" s="42"/>
      <c r="L46" s="42"/>
      <c r="M46" s="39"/>
    </row>
    <row r="47" ht="48.75" customHeight="1">
      <c r="A47" s="6"/>
      <c r="B47" s="2"/>
      <c r="C47" s="2"/>
      <c r="D47" s="2"/>
      <c r="E47" s="8"/>
      <c r="F47" s="8"/>
      <c r="G47" s="8"/>
      <c r="H47" s="8"/>
      <c r="I47" s="8"/>
      <c r="J47" s="8"/>
      <c r="K47" s="8"/>
      <c r="L47" s="8"/>
      <c r="M47" s="8"/>
    </row>
    <row r="48" ht="48.75" customHeight="1">
      <c r="A48" s="9" t="s">
        <v>2</v>
      </c>
      <c r="B48" s="9" t="s">
        <v>3</v>
      </c>
      <c r="C48" s="9" t="s">
        <v>4</v>
      </c>
      <c r="E48" s="10"/>
      <c r="F48" s="10"/>
      <c r="G48" s="11" t="s">
        <v>5</v>
      </c>
      <c r="H48" s="12" t="s">
        <v>44</v>
      </c>
      <c r="I48" s="13"/>
      <c r="J48" s="14">
        <v>1.0</v>
      </c>
      <c r="K48" s="14">
        <v>2.0</v>
      </c>
      <c r="L48" s="14">
        <v>3.0</v>
      </c>
      <c r="M48" s="11" t="s">
        <v>7</v>
      </c>
    </row>
    <row r="49" ht="48.75" customHeight="1">
      <c r="A49" s="18">
        <v>1.0</v>
      </c>
      <c r="B49" s="19" t="s">
        <v>14</v>
      </c>
      <c r="C49" s="20" t="s">
        <v>15</v>
      </c>
      <c r="D49" s="13"/>
      <c r="E49" s="37" t="s">
        <v>16</v>
      </c>
      <c r="F49" s="38">
        <v>0.7638888888888888</v>
      </c>
      <c r="G49" s="39"/>
      <c r="H49" s="40"/>
      <c r="I49" s="41"/>
      <c r="J49" s="42"/>
      <c r="K49" s="42"/>
      <c r="L49" s="42"/>
      <c r="M49" s="39"/>
    </row>
    <row r="50" ht="48.75" customHeight="1">
      <c r="A50" s="18">
        <v>2.0</v>
      </c>
      <c r="B50" s="19" t="s">
        <v>18</v>
      </c>
      <c r="C50" s="20" t="s">
        <v>19</v>
      </c>
      <c r="D50" s="13"/>
      <c r="E50" s="31"/>
      <c r="F50" s="31"/>
      <c r="G50" s="39"/>
      <c r="H50" s="31"/>
      <c r="I50" s="41"/>
      <c r="J50" s="42"/>
      <c r="K50" s="42"/>
      <c r="L50" s="42"/>
      <c r="M50" s="39"/>
    </row>
    <row r="51" ht="48.75" customHeight="1">
      <c r="A51" s="18">
        <v>3.0</v>
      </c>
      <c r="B51" s="19" t="s">
        <v>22</v>
      </c>
      <c r="C51" s="20" t="s">
        <v>23</v>
      </c>
      <c r="D51" s="13"/>
      <c r="E51" s="32" t="s">
        <v>16</v>
      </c>
      <c r="F51" s="33">
        <v>0.7986111111111112</v>
      </c>
      <c r="G51" s="34"/>
      <c r="H51" s="35"/>
      <c r="I51" s="19"/>
      <c r="J51" s="36"/>
      <c r="K51" s="36"/>
      <c r="L51" s="36"/>
      <c r="M51" s="34"/>
    </row>
    <row r="52" ht="48.75" customHeight="1">
      <c r="A52" s="18">
        <v>4.0</v>
      </c>
      <c r="B52" s="19" t="s">
        <v>25</v>
      </c>
      <c r="C52" s="20" t="s">
        <v>26</v>
      </c>
      <c r="D52" s="13"/>
      <c r="E52" s="31"/>
      <c r="F52" s="31"/>
      <c r="G52" s="34"/>
      <c r="H52" s="31"/>
      <c r="I52" s="19"/>
      <c r="J52" s="36"/>
      <c r="K52" s="36"/>
      <c r="L52" s="36"/>
      <c r="M52" s="34"/>
    </row>
    <row r="53" ht="48.75" customHeight="1">
      <c r="A53" s="18">
        <v>5.0</v>
      </c>
      <c r="B53" s="19" t="s">
        <v>21</v>
      </c>
      <c r="C53" s="20" t="s">
        <v>27</v>
      </c>
      <c r="D53" s="13"/>
      <c r="E53" s="37" t="s">
        <v>16</v>
      </c>
      <c r="F53" s="38">
        <v>0.8333333333333334</v>
      </c>
      <c r="G53" s="39"/>
      <c r="H53" s="40"/>
      <c r="I53" s="41"/>
      <c r="J53" s="42"/>
      <c r="K53" s="42"/>
      <c r="L53" s="42"/>
      <c r="M53" s="39"/>
    </row>
    <row r="54" ht="48.75" customHeight="1">
      <c r="A54" s="18">
        <v>6.0</v>
      </c>
      <c r="B54" s="19" t="s">
        <v>20</v>
      </c>
      <c r="C54" s="20" t="s">
        <v>29</v>
      </c>
      <c r="D54" s="13"/>
      <c r="E54" s="31"/>
      <c r="F54" s="31"/>
      <c r="G54" s="39"/>
      <c r="H54" s="31"/>
      <c r="I54" s="41"/>
      <c r="J54" s="42"/>
      <c r="K54" s="42"/>
      <c r="L54" s="42"/>
      <c r="M54" s="39"/>
    </row>
    <row r="55" ht="48.75" customHeight="1">
      <c r="A55" s="6"/>
      <c r="B55" s="2"/>
      <c r="C55" s="2"/>
      <c r="D55" s="2"/>
      <c r="E55" s="8"/>
      <c r="F55" s="8"/>
      <c r="G55" s="8"/>
      <c r="H55" s="8"/>
      <c r="I55" s="8"/>
      <c r="J55" s="8"/>
      <c r="K55" s="8"/>
      <c r="L55" s="8"/>
      <c r="M55" s="8"/>
    </row>
    <row r="56" ht="48.75" customHeight="1">
      <c r="A56" s="9" t="s">
        <v>2</v>
      </c>
      <c r="B56" s="9" t="s">
        <v>3</v>
      </c>
      <c r="C56" s="9" t="s">
        <v>4</v>
      </c>
      <c r="E56" s="10"/>
      <c r="F56" s="10"/>
      <c r="G56" s="11" t="s">
        <v>5</v>
      </c>
      <c r="H56" s="12" t="s">
        <v>44</v>
      </c>
      <c r="I56" s="13"/>
      <c r="J56" s="14">
        <v>1.0</v>
      </c>
      <c r="K56" s="14">
        <v>2.0</v>
      </c>
      <c r="L56" s="14">
        <v>3.0</v>
      </c>
      <c r="M56" s="11" t="s">
        <v>7</v>
      </c>
    </row>
    <row r="57" ht="48.75" customHeight="1">
      <c r="A57" s="18">
        <v>1.0</v>
      </c>
      <c r="B57" s="19" t="s">
        <v>14</v>
      </c>
      <c r="C57" s="20" t="s">
        <v>15</v>
      </c>
      <c r="D57" s="13"/>
      <c r="E57" s="37" t="s">
        <v>16</v>
      </c>
      <c r="F57" s="38">
        <v>0.7638888888888888</v>
      </c>
      <c r="G57" s="39"/>
      <c r="H57" s="40"/>
      <c r="I57" s="41"/>
      <c r="J57" s="42"/>
      <c r="K57" s="42"/>
      <c r="L57" s="42"/>
      <c r="M57" s="39"/>
    </row>
    <row r="58" ht="48.75" customHeight="1">
      <c r="A58" s="18">
        <v>2.0</v>
      </c>
      <c r="B58" s="19" t="s">
        <v>18</v>
      </c>
      <c r="C58" s="20" t="s">
        <v>19</v>
      </c>
      <c r="D58" s="13"/>
      <c r="E58" s="31"/>
      <c r="F58" s="31"/>
      <c r="G58" s="39"/>
      <c r="H58" s="31"/>
      <c r="I58" s="41"/>
      <c r="J58" s="42"/>
      <c r="K58" s="42"/>
      <c r="L58" s="42"/>
      <c r="M58" s="39"/>
    </row>
    <row r="59" ht="48.75" customHeight="1">
      <c r="A59" s="18">
        <v>3.0</v>
      </c>
      <c r="B59" s="19" t="s">
        <v>22</v>
      </c>
      <c r="C59" s="20" t="s">
        <v>23</v>
      </c>
      <c r="D59" s="13"/>
      <c r="E59" s="32" t="s">
        <v>16</v>
      </c>
      <c r="F59" s="33">
        <v>0.7986111111111112</v>
      </c>
      <c r="G59" s="34"/>
      <c r="H59" s="35"/>
      <c r="I59" s="19"/>
      <c r="J59" s="36"/>
      <c r="K59" s="36"/>
      <c r="L59" s="36"/>
      <c r="M59" s="34"/>
    </row>
    <row r="60" ht="48.75" customHeight="1">
      <c r="A60" s="18">
        <v>4.0</v>
      </c>
      <c r="B60" s="19" t="s">
        <v>25</v>
      </c>
      <c r="C60" s="20" t="s">
        <v>26</v>
      </c>
      <c r="D60" s="13"/>
      <c r="E60" s="31"/>
      <c r="F60" s="31"/>
      <c r="G60" s="34"/>
      <c r="H60" s="31"/>
      <c r="I60" s="19"/>
      <c r="J60" s="36"/>
      <c r="K60" s="36"/>
      <c r="L60" s="36"/>
      <c r="M60" s="34"/>
    </row>
    <row r="61" ht="48.75" customHeight="1">
      <c r="A61" s="18">
        <v>5.0</v>
      </c>
      <c r="B61" s="19" t="s">
        <v>21</v>
      </c>
      <c r="C61" s="20" t="s">
        <v>27</v>
      </c>
      <c r="D61" s="13"/>
      <c r="E61" s="37" t="s">
        <v>16</v>
      </c>
      <c r="F61" s="38">
        <v>0.8333333333333334</v>
      </c>
      <c r="G61" s="39"/>
      <c r="H61" s="40"/>
      <c r="I61" s="41"/>
      <c r="J61" s="42"/>
      <c r="K61" s="42"/>
      <c r="L61" s="42"/>
      <c r="M61" s="39"/>
    </row>
    <row r="62" ht="48.75" customHeight="1">
      <c r="A62" s="18">
        <v>6.0</v>
      </c>
      <c r="B62" s="19" t="s">
        <v>20</v>
      </c>
      <c r="C62" s="20" t="s">
        <v>29</v>
      </c>
      <c r="D62" s="13"/>
      <c r="E62" s="31"/>
      <c r="F62" s="31"/>
      <c r="G62" s="39"/>
      <c r="H62" s="31"/>
      <c r="I62" s="41"/>
      <c r="J62" s="42"/>
      <c r="K62" s="42"/>
      <c r="L62" s="42"/>
      <c r="M62" s="39"/>
    </row>
    <row r="63" ht="48.75" customHeight="1">
      <c r="A63" s="6"/>
      <c r="B63" s="2"/>
      <c r="C63" s="2"/>
      <c r="D63" s="2"/>
      <c r="E63" s="8"/>
      <c r="F63" s="8"/>
      <c r="G63" s="8"/>
      <c r="H63" s="8"/>
      <c r="I63" s="8"/>
      <c r="J63" s="8"/>
      <c r="K63" s="8"/>
      <c r="L63" s="8"/>
      <c r="M63" s="8"/>
    </row>
    <row r="64" ht="48.75" customHeight="1">
      <c r="A64" s="9" t="s">
        <v>2</v>
      </c>
      <c r="B64" s="9" t="s">
        <v>3</v>
      </c>
      <c r="C64" s="9" t="s">
        <v>4</v>
      </c>
      <c r="E64" s="10"/>
      <c r="F64" s="10"/>
      <c r="G64" s="11" t="s">
        <v>5</v>
      </c>
      <c r="H64" s="12" t="s">
        <v>44</v>
      </c>
      <c r="I64" s="13"/>
      <c r="J64" s="14">
        <v>1.0</v>
      </c>
      <c r="K64" s="14">
        <v>2.0</v>
      </c>
      <c r="L64" s="14">
        <v>3.0</v>
      </c>
      <c r="M64" s="11" t="s">
        <v>7</v>
      </c>
    </row>
    <row r="65" ht="48.75" customHeight="1">
      <c r="A65" s="18">
        <v>1.0</v>
      </c>
      <c r="B65" s="19" t="s">
        <v>14</v>
      </c>
      <c r="C65" s="20" t="s">
        <v>15</v>
      </c>
      <c r="D65" s="13"/>
      <c r="E65" s="37" t="s">
        <v>16</v>
      </c>
      <c r="F65" s="38">
        <v>0.7638888888888888</v>
      </c>
      <c r="G65" s="39"/>
      <c r="H65" s="40"/>
      <c r="I65" s="41"/>
      <c r="J65" s="42"/>
      <c r="K65" s="42"/>
      <c r="L65" s="42"/>
      <c r="M65" s="39"/>
    </row>
    <row r="66" ht="48.75" customHeight="1">
      <c r="A66" s="18">
        <v>2.0</v>
      </c>
      <c r="B66" s="19" t="s">
        <v>18</v>
      </c>
      <c r="C66" s="20" t="s">
        <v>19</v>
      </c>
      <c r="D66" s="13"/>
      <c r="E66" s="31"/>
      <c r="F66" s="31"/>
      <c r="G66" s="39"/>
      <c r="H66" s="31"/>
      <c r="I66" s="41"/>
      <c r="J66" s="42"/>
      <c r="K66" s="42"/>
      <c r="L66" s="42"/>
      <c r="M66" s="39"/>
    </row>
    <row r="67" ht="48.75" customHeight="1">
      <c r="A67" s="18">
        <v>3.0</v>
      </c>
      <c r="B67" s="19" t="s">
        <v>22</v>
      </c>
      <c r="C67" s="20" t="s">
        <v>23</v>
      </c>
      <c r="D67" s="13"/>
      <c r="E67" s="32" t="s">
        <v>16</v>
      </c>
      <c r="F67" s="33">
        <v>0.7986111111111112</v>
      </c>
      <c r="G67" s="34"/>
      <c r="H67" s="35"/>
      <c r="I67" s="19"/>
      <c r="J67" s="36"/>
      <c r="K67" s="36"/>
      <c r="L67" s="36"/>
      <c r="M67" s="34"/>
    </row>
    <row r="68" ht="48.75" customHeight="1">
      <c r="A68" s="18">
        <v>4.0</v>
      </c>
      <c r="B68" s="19" t="s">
        <v>25</v>
      </c>
      <c r="C68" s="20" t="s">
        <v>26</v>
      </c>
      <c r="D68" s="13"/>
      <c r="E68" s="31"/>
      <c r="F68" s="31"/>
      <c r="G68" s="34"/>
      <c r="H68" s="31"/>
      <c r="I68" s="19"/>
      <c r="J68" s="36"/>
      <c r="K68" s="36"/>
      <c r="L68" s="36"/>
      <c r="M68" s="34"/>
    </row>
    <row r="69" ht="48.75" customHeight="1">
      <c r="A69" s="18">
        <v>5.0</v>
      </c>
      <c r="B69" s="19" t="s">
        <v>21</v>
      </c>
      <c r="C69" s="20" t="s">
        <v>27</v>
      </c>
      <c r="D69" s="13"/>
      <c r="E69" s="37" t="s">
        <v>16</v>
      </c>
      <c r="F69" s="38">
        <v>0.8333333333333334</v>
      </c>
      <c r="G69" s="39"/>
      <c r="H69" s="40"/>
      <c r="I69" s="41"/>
      <c r="J69" s="42"/>
      <c r="K69" s="42"/>
      <c r="L69" s="42"/>
      <c r="M69" s="39"/>
    </row>
    <row r="70" ht="48.75" customHeight="1">
      <c r="A70" s="18">
        <v>6.0</v>
      </c>
      <c r="B70" s="19" t="s">
        <v>20</v>
      </c>
      <c r="C70" s="20" t="s">
        <v>29</v>
      </c>
      <c r="D70" s="13"/>
      <c r="E70" s="31"/>
      <c r="F70" s="31"/>
      <c r="G70" s="39"/>
      <c r="H70" s="31"/>
      <c r="I70" s="41"/>
      <c r="J70" s="42"/>
      <c r="K70" s="42"/>
      <c r="L70" s="42"/>
      <c r="M70" s="39"/>
    </row>
    <row r="71" ht="48.75" customHeight="1">
      <c r="A71" s="6"/>
      <c r="B71" s="2"/>
      <c r="C71" s="2"/>
      <c r="D71" s="2"/>
      <c r="E71" s="8"/>
      <c r="F71" s="8"/>
      <c r="G71" s="8"/>
      <c r="H71" s="8"/>
      <c r="I71" s="8"/>
      <c r="J71" s="8"/>
      <c r="K71" s="8"/>
      <c r="L71" s="8"/>
      <c r="M71" s="8"/>
    </row>
    <row r="72" ht="48.75" customHeight="1">
      <c r="A72" s="9" t="s">
        <v>2</v>
      </c>
      <c r="B72" s="9" t="s">
        <v>3</v>
      </c>
      <c r="C72" s="9" t="s">
        <v>4</v>
      </c>
      <c r="E72" s="10"/>
      <c r="F72" s="10"/>
      <c r="G72" s="11" t="s">
        <v>5</v>
      </c>
      <c r="H72" s="12" t="s">
        <v>44</v>
      </c>
      <c r="I72" s="13"/>
      <c r="J72" s="14">
        <v>1.0</v>
      </c>
      <c r="K72" s="14">
        <v>2.0</v>
      </c>
      <c r="L72" s="14">
        <v>3.0</v>
      </c>
      <c r="M72" s="11" t="s">
        <v>7</v>
      </c>
    </row>
    <row r="73" ht="48.75" customHeight="1">
      <c r="A73" s="18">
        <v>1.0</v>
      </c>
      <c r="B73" s="19" t="s">
        <v>14</v>
      </c>
      <c r="C73" s="20" t="s">
        <v>15</v>
      </c>
      <c r="D73" s="13"/>
      <c r="E73" s="37" t="s">
        <v>16</v>
      </c>
      <c r="F73" s="38">
        <v>0.7638888888888888</v>
      </c>
      <c r="G73" s="39"/>
      <c r="H73" s="40"/>
      <c r="I73" s="41"/>
      <c r="J73" s="42"/>
      <c r="K73" s="42"/>
      <c r="L73" s="42"/>
      <c r="M73" s="39"/>
    </row>
    <row r="74" ht="48.75" customHeight="1">
      <c r="A74" s="18">
        <v>2.0</v>
      </c>
      <c r="B74" s="19" t="s">
        <v>18</v>
      </c>
      <c r="C74" s="20" t="s">
        <v>19</v>
      </c>
      <c r="D74" s="13"/>
      <c r="E74" s="31"/>
      <c r="F74" s="31"/>
      <c r="G74" s="39"/>
      <c r="H74" s="31"/>
      <c r="I74" s="41"/>
      <c r="J74" s="42"/>
      <c r="K74" s="42"/>
      <c r="L74" s="42"/>
      <c r="M74" s="39"/>
    </row>
    <row r="75" ht="48.75" customHeight="1">
      <c r="A75" s="18">
        <v>3.0</v>
      </c>
      <c r="B75" s="19" t="s">
        <v>22</v>
      </c>
      <c r="C75" s="20" t="s">
        <v>23</v>
      </c>
      <c r="D75" s="13"/>
      <c r="E75" s="32" t="s">
        <v>16</v>
      </c>
      <c r="F75" s="33">
        <v>0.7986111111111112</v>
      </c>
      <c r="G75" s="34"/>
      <c r="H75" s="35"/>
      <c r="I75" s="19"/>
      <c r="J75" s="36"/>
      <c r="K75" s="36"/>
      <c r="L75" s="36"/>
      <c r="M75" s="34"/>
    </row>
    <row r="76" ht="48.75" customHeight="1">
      <c r="A76" s="18">
        <v>4.0</v>
      </c>
      <c r="B76" s="19" t="s">
        <v>25</v>
      </c>
      <c r="C76" s="20" t="s">
        <v>26</v>
      </c>
      <c r="D76" s="13"/>
      <c r="E76" s="31"/>
      <c r="F76" s="31"/>
      <c r="G76" s="34"/>
      <c r="H76" s="31"/>
      <c r="I76" s="19"/>
      <c r="J76" s="36"/>
      <c r="K76" s="36"/>
      <c r="L76" s="36"/>
      <c r="M76" s="34"/>
    </row>
    <row r="77" ht="48.75" customHeight="1">
      <c r="A77" s="18">
        <v>5.0</v>
      </c>
      <c r="B77" s="19" t="s">
        <v>21</v>
      </c>
      <c r="C77" s="20" t="s">
        <v>27</v>
      </c>
      <c r="D77" s="13"/>
      <c r="E77" s="37" t="s">
        <v>16</v>
      </c>
      <c r="F77" s="38">
        <v>0.8333333333333334</v>
      </c>
      <c r="G77" s="39"/>
      <c r="H77" s="40"/>
      <c r="I77" s="41"/>
      <c r="J77" s="42"/>
      <c r="K77" s="42"/>
      <c r="L77" s="42"/>
      <c r="M77" s="39"/>
    </row>
    <row r="78" ht="48.75" customHeight="1">
      <c r="A78" s="18">
        <v>6.0</v>
      </c>
      <c r="B78" s="19" t="s">
        <v>20</v>
      </c>
      <c r="C78" s="20" t="s">
        <v>29</v>
      </c>
      <c r="D78" s="13"/>
      <c r="E78" s="31"/>
      <c r="F78" s="31"/>
      <c r="G78" s="39"/>
      <c r="H78" s="31"/>
      <c r="I78" s="41"/>
      <c r="J78" s="42"/>
      <c r="K78" s="42"/>
      <c r="L78" s="42"/>
      <c r="M78" s="39"/>
    </row>
    <row r="79" ht="48.75" customHeight="1">
      <c r="A79" s="6"/>
      <c r="B79" s="2"/>
      <c r="C79" s="2"/>
      <c r="D79" s="2"/>
      <c r="E79" s="8"/>
      <c r="F79" s="8"/>
      <c r="G79" s="8"/>
      <c r="H79" s="8"/>
      <c r="I79" s="8"/>
      <c r="J79" s="8"/>
      <c r="K79" s="8"/>
      <c r="L79" s="8"/>
      <c r="M79" s="8"/>
    </row>
    <row r="80" ht="48.75" customHeight="1">
      <c r="A80" s="9" t="s">
        <v>2</v>
      </c>
      <c r="B80" s="9" t="s">
        <v>3</v>
      </c>
      <c r="C80" s="9" t="s">
        <v>4</v>
      </c>
      <c r="E80" s="10"/>
      <c r="F80" s="10"/>
      <c r="G80" s="11" t="s">
        <v>5</v>
      </c>
      <c r="H80" s="12" t="s">
        <v>44</v>
      </c>
      <c r="I80" s="13"/>
      <c r="J80" s="14">
        <v>1.0</v>
      </c>
      <c r="K80" s="14">
        <v>2.0</v>
      </c>
      <c r="L80" s="14">
        <v>3.0</v>
      </c>
      <c r="M80" s="11" t="s">
        <v>7</v>
      </c>
    </row>
    <row r="81" ht="48.75" customHeight="1">
      <c r="A81" s="18">
        <v>1.0</v>
      </c>
      <c r="B81" s="19" t="s">
        <v>14</v>
      </c>
      <c r="C81" s="20" t="s">
        <v>15</v>
      </c>
      <c r="D81" s="13"/>
      <c r="E81" s="37" t="s">
        <v>16</v>
      </c>
      <c r="F81" s="38">
        <v>0.7638888888888888</v>
      </c>
      <c r="G81" s="39"/>
      <c r="H81" s="40"/>
      <c r="I81" s="41"/>
      <c r="J81" s="42"/>
      <c r="K81" s="42"/>
      <c r="L81" s="42"/>
      <c r="M81" s="39"/>
    </row>
    <row r="82" ht="48.75" customHeight="1">
      <c r="A82" s="18">
        <v>2.0</v>
      </c>
      <c r="B82" s="19" t="s">
        <v>18</v>
      </c>
      <c r="C82" s="20" t="s">
        <v>19</v>
      </c>
      <c r="D82" s="13"/>
      <c r="E82" s="31"/>
      <c r="F82" s="31"/>
      <c r="G82" s="39"/>
      <c r="H82" s="31"/>
      <c r="I82" s="41"/>
      <c r="J82" s="42"/>
      <c r="K82" s="42"/>
      <c r="L82" s="42"/>
      <c r="M82" s="39"/>
    </row>
    <row r="83" ht="48.75" customHeight="1">
      <c r="A83" s="18">
        <v>3.0</v>
      </c>
      <c r="B83" s="19" t="s">
        <v>22</v>
      </c>
      <c r="C83" s="20" t="s">
        <v>23</v>
      </c>
      <c r="D83" s="13"/>
      <c r="E83" s="32" t="s">
        <v>16</v>
      </c>
      <c r="F83" s="33">
        <v>0.7986111111111112</v>
      </c>
      <c r="G83" s="34"/>
      <c r="H83" s="35"/>
      <c r="I83" s="19"/>
      <c r="J83" s="36"/>
      <c r="K83" s="36"/>
      <c r="L83" s="36"/>
      <c r="M83" s="34"/>
    </row>
    <row r="84" ht="48.75" customHeight="1">
      <c r="A84" s="18">
        <v>4.0</v>
      </c>
      <c r="B84" s="19" t="s">
        <v>25</v>
      </c>
      <c r="C84" s="20" t="s">
        <v>26</v>
      </c>
      <c r="D84" s="13"/>
      <c r="E84" s="31"/>
      <c r="F84" s="31"/>
      <c r="G84" s="34"/>
      <c r="H84" s="31"/>
      <c r="I84" s="19"/>
      <c r="J84" s="36"/>
      <c r="K84" s="36"/>
      <c r="L84" s="36"/>
      <c r="M84" s="34"/>
    </row>
    <row r="85" ht="48.75" customHeight="1">
      <c r="A85" s="18">
        <v>5.0</v>
      </c>
      <c r="B85" s="19" t="s">
        <v>21</v>
      </c>
      <c r="C85" s="20" t="s">
        <v>27</v>
      </c>
      <c r="D85" s="13"/>
      <c r="E85" s="37" t="s">
        <v>16</v>
      </c>
      <c r="F85" s="38">
        <v>0.8333333333333334</v>
      </c>
      <c r="G85" s="39"/>
      <c r="H85" s="40"/>
      <c r="I85" s="41"/>
      <c r="J85" s="42"/>
      <c r="K85" s="42"/>
      <c r="L85" s="42"/>
      <c r="M85" s="39"/>
    </row>
    <row r="86" ht="48.75" customHeight="1">
      <c r="A86" s="18">
        <v>6.0</v>
      </c>
      <c r="B86" s="19" t="s">
        <v>20</v>
      </c>
      <c r="C86" s="20" t="s">
        <v>29</v>
      </c>
      <c r="D86" s="13"/>
      <c r="E86" s="31"/>
      <c r="F86" s="31"/>
      <c r="G86" s="39"/>
      <c r="H86" s="31"/>
      <c r="I86" s="41"/>
      <c r="J86" s="42"/>
      <c r="K86" s="42"/>
      <c r="L86" s="42"/>
      <c r="M86" s="39"/>
    </row>
    <row r="87" ht="48.75" customHeight="1">
      <c r="A87" s="6"/>
      <c r="B87" s="2"/>
      <c r="C87" s="2"/>
      <c r="D87" s="2"/>
      <c r="E87" s="8"/>
      <c r="F87" s="8"/>
      <c r="G87" s="8"/>
      <c r="H87" s="8"/>
      <c r="I87" s="8"/>
      <c r="J87" s="8"/>
      <c r="K87" s="8"/>
      <c r="L87" s="8"/>
      <c r="M87" s="8"/>
    </row>
    <row r="88" ht="48.75" customHeight="1">
      <c r="A88" s="9" t="s">
        <v>2</v>
      </c>
      <c r="B88" s="9" t="s">
        <v>3</v>
      </c>
      <c r="C88" s="9" t="s">
        <v>4</v>
      </c>
      <c r="E88" s="10"/>
      <c r="F88" s="10"/>
      <c r="G88" s="11" t="s">
        <v>5</v>
      </c>
      <c r="H88" s="12" t="s">
        <v>44</v>
      </c>
      <c r="I88" s="13"/>
      <c r="J88" s="14">
        <v>1.0</v>
      </c>
      <c r="K88" s="14">
        <v>2.0</v>
      </c>
      <c r="L88" s="14">
        <v>3.0</v>
      </c>
      <c r="M88" s="11" t="s">
        <v>7</v>
      </c>
    </row>
    <row r="89" ht="48.75" customHeight="1">
      <c r="A89" s="18">
        <v>1.0</v>
      </c>
      <c r="B89" s="19" t="s">
        <v>14</v>
      </c>
      <c r="C89" s="20" t="s">
        <v>15</v>
      </c>
      <c r="D89" s="13"/>
      <c r="E89" s="37" t="s">
        <v>16</v>
      </c>
      <c r="F89" s="38">
        <v>0.7638888888888888</v>
      </c>
      <c r="G89" s="39"/>
      <c r="H89" s="40"/>
      <c r="I89" s="41"/>
      <c r="J89" s="42"/>
      <c r="K89" s="42"/>
      <c r="L89" s="42"/>
      <c r="M89" s="39"/>
    </row>
    <row r="90" ht="48.75" customHeight="1">
      <c r="A90" s="18">
        <v>2.0</v>
      </c>
      <c r="B90" s="19" t="s">
        <v>18</v>
      </c>
      <c r="C90" s="20" t="s">
        <v>19</v>
      </c>
      <c r="D90" s="13"/>
      <c r="E90" s="31"/>
      <c r="F90" s="31"/>
      <c r="G90" s="39"/>
      <c r="H90" s="31"/>
      <c r="I90" s="41"/>
      <c r="J90" s="42"/>
      <c r="K90" s="42"/>
      <c r="L90" s="42"/>
      <c r="M90" s="39"/>
    </row>
    <row r="91" ht="48.75" customHeight="1">
      <c r="A91" s="18">
        <v>3.0</v>
      </c>
      <c r="B91" s="19" t="s">
        <v>22</v>
      </c>
      <c r="C91" s="20" t="s">
        <v>23</v>
      </c>
      <c r="D91" s="13"/>
      <c r="E91" s="32" t="s">
        <v>16</v>
      </c>
      <c r="F91" s="33">
        <v>0.7986111111111112</v>
      </c>
      <c r="G91" s="34"/>
      <c r="H91" s="35"/>
      <c r="I91" s="19"/>
      <c r="J91" s="36"/>
      <c r="K91" s="36"/>
      <c r="L91" s="36"/>
      <c r="M91" s="34"/>
    </row>
    <row r="92" ht="48.75" customHeight="1">
      <c r="A92" s="18">
        <v>4.0</v>
      </c>
      <c r="B92" s="19" t="s">
        <v>25</v>
      </c>
      <c r="C92" s="20" t="s">
        <v>26</v>
      </c>
      <c r="D92" s="13"/>
      <c r="E92" s="31"/>
      <c r="F92" s="31"/>
      <c r="G92" s="34"/>
      <c r="H92" s="31"/>
      <c r="I92" s="19"/>
      <c r="J92" s="36"/>
      <c r="K92" s="36"/>
      <c r="L92" s="36"/>
      <c r="M92" s="34"/>
    </row>
    <row r="93" ht="48.75" customHeight="1">
      <c r="A93" s="18">
        <v>5.0</v>
      </c>
      <c r="B93" s="19" t="s">
        <v>21</v>
      </c>
      <c r="C93" s="20" t="s">
        <v>27</v>
      </c>
      <c r="D93" s="13"/>
      <c r="E93" s="37" t="s">
        <v>16</v>
      </c>
      <c r="F93" s="38">
        <v>0.8333333333333334</v>
      </c>
      <c r="G93" s="39"/>
      <c r="H93" s="40"/>
      <c r="I93" s="41"/>
      <c r="J93" s="42"/>
      <c r="K93" s="42"/>
      <c r="L93" s="42"/>
      <c r="M93" s="39"/>
    </row>
    <row r="94" ht="48.75" customHeight="1">
      <c r="A94" s="18">
        <v>6.0</v>
      </c>
      <c r="B94" s="19" t="s">
        <v>20</v>
      </c>
      <c r="C94" s="20" t="s">
        <v>29</v>
      </c>
      <c r="D94" s="13"/>
      <c r="E94" s="31"/>
      <c r="F94" s="31"/>
      <c r="G94" s="39"/>
      <c r="H94" s="31"/>
      <c r="I94" s="41"/>
      <c r="J94" s="42"/>
      <c r="K94" s="42"/>
      <c r="L94" s="42"/>
      <c r="M94" s="39"/>
    </row>
    <row r="95" ht="48.75" customHeight="1">
      <c r="A95" s="6"/>
      <c r="B95" s="2"/>
      <c r="C95" s="2"/>
      <c r="D95" s="2"/>
      <c r="E95" s="8"/>
      <c r="F95" s="8"/>
      <c r="G95" s="8"/>
      <c r="H95" s="8"/>
      <c r="I95" s="8"/>
      <c r="J95" s="8"/>
      <c r="K95" s="8"/>
      <c r="L95" s="8"/>
      <c r="M95" s="8"/>
    </row>
    <row r="96" ht="48.75" customHeight="1">
      <c r="A96" s="9" t="s">
        <v>2</v>
      </c>
      <c r="B96" s="9" t="s">
        <v>3</v>
      </c>
      <c r="C96" s="9" t="s">
        <v>4</v>
      </c>
      <c r="E96" s="10"/>
      <c r="F96" s="10"/>
      <c r="G96" s="11" t="s">
        <v>5</v>
      </c>
      <c r="H96" s="12" t="s">
        <v>44</v>
      </c>
      <c r="I96" s="13"/>
      <c r="J96" s="14">
        <v>1.0</v>
      </c>
      <c r="K96" s="14">
        <v>2.0</v>
      </c>
      <c r="L96" s="14">
        <v>3.0</v>
      </c>
      <c r="M96" s="11" t="s">
        <v>7</v>
      </c>
    </row>
    <row r="97" ht="48.75" customHeight="1">
      <c r="A97" s="18">
        <v>1.0</v>
      </c>
      <c r="B97" s="19" t="s">
        <v>14</v>
      </c>
      <c r="C97" s="20" t="s">
        <v>15</v>
      </c>
      <c r="D97" s="13"/>
      <c r="E97" s="37" t="s">
        <v>16</v>
      </c>
      <c r="F97" s="38">
        <v>0.7638888888888888</v>
      </c>
      <c r="G97" s="39"/>
      <c r="H97" s="40"/>
      <c r="I97" s="41"/>
      <c r="J97" s="42"/>
      <c r="K97" s="42"/>
      <c r="L97" s="42"/>
      <c r="M97" s="39"/>
    </row>
    <row r="98" ht="48.75" customHeight="1">
      <c r="A98" s="18">
        <v>2.0</v>
      </c>
      <c r="B98" s="19" t="s">
        <v>18</v>
      </c>
      <c r="C98" s="20" t="s">
        <v>19</v>
      </c>
      <c r="D98" s="13"/>
      <c r="E98" s="31"/>
      <c r="F98" s="31"/>
      <c r="G98" s="39"/>
      <c r="H98" s="31"/>
      <c r="I98" s="41"/>
      <c r="J98" s="42"/>
      <c r="K98" s="42"/>
      <c r="L98" s="42"/>
      <c r="M98" s="39"/>
    </row>
    <row r="99" ht="48.75" customHeight="1">
      <c r="A99" s="18">
        <v>3.0</v>
      </c>
      <c r="B99" s="19" t="s">
        <v>22</v>
      </c>
      <c r="C99" s="20" t="s">
        <v>23</v>
      </c>
      <c r="D99" s="13"/>
      <c r="E99" s="32" t="s">
        <v>16</v>
      </c>
      <c r="F99" s="33">
        <v>0.7986111111111112</v>
      </c>
      <c r="G99" s="34"/>
      <c r="H99" s="35"/>
      <c r="I99" s="19"/>
      <c r="J99" s="36"/>
      <c r="K99" s="36"/>
      <c r="L99" s="36"/>
      <c r="M99" s="34"/>
    </row>
    <row r="100" ht="48.75" customHeight="1">
      <c r="A100" s="18">
        <v>4.0</v>
      </c>
      <c r="B100" s="19" t="s">
        <v>25</v>
      </c>
      <c r="C100" s="20" t="s">
        <v>26</v>
      </c>
      <c r="D100" s="13"/>
      <c r="E100" s="31"/>
      <c r="F100" s="31"/>
      <c r="G100" s="34"/>
      <c r="H100" s="31"/>
      <c r="I100" s="19"/>
      <c r="J100" s="36"/>
      <c r="K100" s="36"/>
      <c r="L100" s="36"/>
      <c r="M100" s="34"/>
    </row>
    <row r="101" ht="48.75" customHeight="1">
      <c r="A101" s="18">
        <v>5.0</v>
      </c>
      <c r="B101" s="19" t="s">
        <v>21</v>
      </c>
      <c r="C101" s="20" t="s">
        <v>27</v>
      </c>
      <c r="D101" s="13"/>
      <c r="E101" s="37" t="s">
        <v>16</v>
      </c>
      <c r="F101" s="38">
        <v>0.8333333333333334</v>
      </c>
      <c r="G101" s="39"/>
      <c r="H101" s="40"/>
      <c r="I101" s="41"/>
      <c r="J101" s="42"/>
      <c r="K101" s="42"/>
      <c r="L101" s="42"/>
      <c r="M101" s="39"/>
    </row>
    <row r="102" ht="48.75" customHeight="1">
      <c r="A102" s="18">
        <v>6.0</v>
      </c>
      <c r="B102" s="19" t="s">
        <v>20</v>
      </c>
      <c r="C102" s="20" t="s">
        <v>29</v>
      </c>
      <c r="D102" s="13"/>
      <c r="E102" s="31"/>
      <c r="F102" s="31"/>
      <c r="G102" s="39"/>
      <c r="H102" s="31"/>
      <c r="I102" s="41"/>
      <c r="J102" s="42"/>
      <c r="K102" s="42"/>
      <c r="L102" s="42"/>
      <c r="M102" s="39"/>
    </row>
    <row r="103" ht="48.75" customHeight="1">
      <c r="A103" s="6"/>
      <c r="B103" s="2"/>
      <c r="C103" s="2"/>
      <c r="D103" s="2"/>
      <c r="E103" s="8"/>
      <c r="F103" s="8"/>
      <c r="G103" s="8"/>
      <c r="H103" s="8"/>
      <c r="I103" s="8"/>
      <c r="J103" s="8"/>
      <c r="K103" s="8"/>
      <c r="L103" s="8"/>
      <c r="M103" s="8"/>
    </row>
    <row r="104" ht="48.75" customHeight="1">
      <c r="A104" s="9" t="s">
        <v>2</v>
      </c>
      <c r="B104" s="9" t="s">
        <v>3</v>
      </c>
      <c r="C104" s="9" t="s">
        <v>4</v>
      </c>
      <c r="E104" s="10"/>
      <c r="F104" s="10"/>
      <c r="G104" s="11" t="s">
        <v>5</v>
      </c>
      <c r="H104" s="12" t="s">
        <v>44</v>
      </c>
      <c r="I104" s="13"/>
      <c r="J104" s="14">
        <v>1.0</v>
      </c>
      <c r="K104" s="14">
        <v>2.0</v>
      </c>
      <c r="L104" s="14">
        <v>3.0</v>
      </c>
      <c r="M104" s="11" t="s">
        <v>7</v>
      </c>
    </row>
    <row r="105" ht="48.75" customHeight="1">
      <c r="A105" s="18">
        <v>1.0</v>
      </c>
      <c r="B105" s="19" t="s">
        <v>14</v>
      </c>
      <c r="C105" s="20" t="s">
        <v>15</v>
      </c>
      <c r="D105" s="13"/>
      <c r="E105" s="37" t="s">
        <v>16</v>
      </c>
      <c r="F105" s="38">
        <v>0.7638888888888888</v>
      </c>
      <c r="G105" s="39"/>
      <c r="H105" s="40"/>
      <c r="I105" s="41"/>
      <c r="J105" s="42"/>
      <c r="K105" s="42"/>
      <c r="L105" s="42"/>
      <c r="M105" s="39"/>
    </row>
    <row r="106" ht="48.75" customHeight="1">
      <c r="A106" s="18">
        <v>2.0</v>
      </c>
      <c r="B106" s="19" t="s">
        <v>18</v>
      </c>
      <c r="C106" s="20" t="s">
        <v>19</v>
      </c>
      <c r="D106" s="13"/>
      <c r="E106" s="31"/>
      <c r="F106" s="31"/>
      <c r="G106" s="39"/>
      <c r="H106" s="31"/>
      <c r="I106" s="41"/>
      <c r="J106" s="42"/>
      <c r="K106" s="42"/>
      <c r="L106" s="42"/>
      <c r="M106" s="39"/>
    </row>
    <row r="107" ht="48.75" customHeight="1">
      <c r="A107" s="18">
        <v>3.0</v>
      </c>
      <c r="B107" s="19" t="s">
        <v>22</v>
      </c>
      <c r="C107" s="20" t="s">
        <v>23</v>
      </c>
      <c r="D107" s="13"/>
      <c r="E107" s="32" t="s">
        <v>16</v>
      </c>
      <c r="F107" s="33">
        <v>0.7986111111111112</v>
      </c>
      <c r="G107" s="34"/>
      <c r="H107" s="35"/>
      <c r="I107" s="19"/>
      <c r="J107" s="36"/>
      <c r="K107" s="36"/>
      <c r="L107" s="36"/>
      <c r="M107" s="34"/>
    </row>
    <row r="108" ht="48.75" customHeight="1">
      <c r="A108" s="18">
        <v>4.0</v>
      </c>
      <c r="B108" s="19" t="s">
        <v>25</v>
      </c>
      <c r="C108" s="20" t="s">
        <v>26</v>
      </c>
      <c r="D108" s="13"/>
      <c r="E108" s="31"/>
      <c r="F108" s="31"/>
      <c r="G108" s="34"/>
      <c r="H108" s="31"/>
      <c r="I108" s="19"/>
      <c r="J108" s="36"/>
      <c r="K108" s="36"/>
      <c r="L108" s="36"/>
      <c r="M108" s="34"/>
    </row>
    <row r="109" ht="48.75" customHeight="1">
      <c r="A109" s="18">
        <v>5.0</v>
      </c>
      <c r="B109" s="19" t="s">
        <v>21</v>
      </c>
      <c r="C109" s="20" t="s">
        <v>27</v>
      </c>
      <c r="D109" s="13"/>
      <c r="E109" s="37" t="s">
        <v>16</v>
      </c>
      <c r="F109" s="38">
        <v>0.8333333333333334</v>
      </c>
      <c r="G109" s="39"/>
      <c r="H109" s="40"/>
      <c r="I109" s="41"/>
      <c r="J109" s="42"/>
      <c r="K109" s="42"/>
      <c r="L109" s="42"/>
      <c r="M109" s="39"/>
    </row>
    <row r="110" ht="48.75" customHeight="1">
      <c r="A110" s="18">
        <v>6.0</v>
      </c>
      <c r="B110" s="19" t="s">
        <v>20</v>
      </c>
      <c r="C110" s="20" t="s">
        <v>29</v>
      </c>
      <c r="D110" s="13"/>
      <c r="E110" s="31"/>
      <c r="F110" s="31"/>
      <c r="G110" s="39"/>
      <c r="H110" s="31"/>
      <c r="I110" s="41"/>
      <c r="J110" s="42"/>
      <c r="K110" s="42"/>
      <c r="L110" s="42"/>
      <c r="M110" s="39"/>
    </row>
    <row r="111" ht="48.75" customHeight="1">
      <c r="A111" s="6"/>
      <c r="B111" s="2"/>
      <c r="C111" s="2"/>
      <c r="D111" s="2"/>
      <c r="E111" s="8"/>
      <c r="F111" s="8"/>
      <c r="G111" s="8"/>
      <c r="H111" s="8"/>
      <c r="I111" s="8"/>
      <c r="J111" s="8"/>
      <c r="K111" s="8"/>
      <c r="L111" s="8"/>
      <c r="M111" s="8"/>
    </row>
    <row r="112" ht="48.75" customHeight="1">
      <c r="A112" s="9" t="s">
        <v>2</v>
      </c>
      <c r="B112" s="9" t="s">
        <v>3</v>
      </c>
      <c r="C112" s="9" t="s">
        <v>4</v>
      </c>
      <c r="E112" s="10"/>
      <c r="F112" s="10"/>
      <c r="G112" s="11" t="s">
        <v>5</v>
      </c>
      <c r="H112" s="12" t="s">
        <v>44</v>
      </c>
      <c r="I112" s="13"/>
      <c r="J112" s="14">
        <v>1.0</v>
      </c>
      <c r="K112" s="14">
        <v>2.0</v>
      </c>
      <c r="L112" s="14">
        <v>3.0</v>
      </c>
      <c r="M112" s="11" t="s">
        <v>7</v>
      </c>
    </row>
    <row r="113" ht="48.75" customHeight="1">
      <c r="A113" s="18">
        <v>1.0</v>
      </c>
      <c r="B113" s="19" t="s">
        <v>14</v>
      </c>
      <c r="C113" s="20" t="s">
        <v>15</v>
      </c>
      <c r="D113" s="13"/>
      <c r="E113" s="37" t="s">
        <v>16</v>
      </c>
      <c r="F113" s="38">
        <v>0.7638888888888888</v>
      </c>
      <c r="G113" s="39"/>
      <c r="H113" s="40"/>
      <c r="I113" s="41"/>
      <c r="J113" s="42"/>
      <c r="K113" s="42"/>
      <c r="L113" s="42"/>
      <c r="M113" s="39"/>
    </row>
    <row r="114" ht="48.75" customHeight="1">
      <c r="A114" s="18">
        <v>2.0</v>
      </c>
      <c r="B114" s="19" t="s">
        <v>18</v>
      </c>
      <c r="C114" s="20" t="s">
        <v>19</v>
      </c>
      <c r="D114" s="13"/>
      <c r="E114" s="31"/>
      <c r="F114" s="31"/>
      <c r="G114" s="39"/>
      <c r="H114" s="31"/>
      <c r="I114" s="41"/>
      <c r="J114" s="42"/>
      <c r="K114" s="42"/>
      <c r="L114" s="42"/>
      <c r="M114" s="39"/>
    </row>
    <row r="115" ht="48.75" customHeight="1">
      <c r="A115" s="18">
        <v>3.0</v>
      </c>
      <c r="B115" s="19" t="s">
        <v>22</v>
      </c>
      <c r="C115" s="20" t="s">
        <v>23</v>
      </c>
      <c r="D115" s="13"/>
      <c r="E115" s="32" t="s">
        <v>16</v>
      </c>
      <c r="F115" s="33">
        <v>0.7986111111111112</v>
      </c>
      <c r="G115" s="34"/>
      <c r="H115" s="35"/>
      <c r="I115" s="19"/>
      <c r="J115" s="36"/>
      <c r="K115" s="36"/>
      <c r="L115" s="36"/>
      <c r="M115" s="34"/>
    </row>
    <row r="116" ht="48.75" customHeight="1">
      <c r="A116" s="18">
        <v>4.0</v>
      </c>
      <c r="B116" s="19" t="s">
        <v>25</v>
      </c>
      <c r="C116" s="20" t="s">
        <v>26</v>
      </c>
      <c r="D116" s="13"/>
      <c r="E116" s="31"/>
      <c r="F116" s="31"/>
      <c r="G116" s="34"/>
      <c r="H116" s="31"/>
      <c r="I116" s="19"/>
      <c r="J116" s="36"/>
      <c r="K116" s="36"/>
      <c r="L116" s="36"/>
      <c r="M116" s="34"/>
    </row>
    <row r="117" ht="48.75" customHeight="1">
      <c r="A117" s="18">
        <v>5.0</v>
      </c>
      <c r="B117" s="19" t="s">
        <v>21</v>
      </c>
      <c r="C117" s="20" t="s">
        <v>27</v>
      </c>
      <c r="D117" s="13"/>
      <c r="E117" s="37" t="s">
        <v>16</v>
      </c>
      <c r="F117" s="38">
        <v>0.8333333333333334</v>
      </c>
      <c r="G117" s="39"/>
      <c r="H117" s="40"/>
      <c r="I117" s="41"/>
      <c r="J117" s="42"/>
      <c r="K117" s="42"/>
      <c r="L117" s="42"/>
      <c r="M117" s="39"/>
    </row>
    <row r="118" ht="48.75" customHeight="1">
      <c r="A118" s="18">
        <v>6.0</v>
      </c>
      <c r="B118" s="19" t="s">
        <v>20</v>
      </c>
      <c r="C118" s="20" t="s">
        <v>29</v>
      </c>
      <c r="D118" s="13"/>
      <c r="E118" s="31"/>
      <c r="F118" s="31"/>
      <c r="G118" s="39"/>
      <c r="H118" s="31"/>
      <c r="I118" s="41"/>
      <c r="J118" s="42"/>
      <c r="K118" s="42"/>
      <c r="L118" s="42"/>
      <c r="M118" s="39"/>
    </row>
    <row r="119" ht="48.75" customHeight="1">
      <c r="A119" s="6"/>
      <c r="B119" s="2"/>
      <c r="C119" s="2"/>
      <c r="D119" s="2"/>
      <c r="E119" s="8"/>
      <c r="F119" s="8"/>
      <c r="G119" s="8"/>
      <c r="H119" s="8"/>
      <c r="I119" s="8"/>
      <c r="J119" s="8"/>
      <c r="K119" s="8"/>
      <c r="L119" s="8"/>
      <c r="M119" s="8"/>
    </row>
    <row r="120" ht="48.75" customHeight="1">
      <c r="A120" s="9" t="s">
        <v>2</v>
      </c>
      <c r="B120" s="9" t="s">
        <v>3</v>
      </c>
      <c r="C120" s="9" t="s">
        <v>4</v>
      </c>
      <c r="E120" s="10"/>
      <c r="F120" s="10"/>
      <c r="G120" s="11" t="s">
        <v>5</v>
      </c>
      <c r="H120" s="12" t="s">
        <v>44</v>
      </c>
      <c r="I120" s="13"/>
      <c r="J120" s="14">
        <v>1.0</v>
      </c>
      <c r="K120" s="14">
        <v>2.0</v>
      </c>
      <c r="L120" s="14">
        <v>3.0</v>
      </c>
      <c r="M120" s="11" t="s">
        <v>7</v>
      </c>
    </row>
    <row r="121" ht="48.75" customHeight="1">
      <c r="A121" s="18">
        <v>1.0</v>
      </c>
      <c r="B121" s="19" t="s">
        <v>14</v>
      </c>
      <c r="C121" s="20" t="s">
        <v>15</v>
      </c>
      <c r="D121" s="13"/>
      <c r="E121" s="37" t="s">
        <v>16</v>
      </c>
      <c r="F121" s="38">
        <v>0.7638888888888888</v>
      </c>
      <c r="G121" s="39"/>
      <c r="H121" s="40"/>
      <c r="I121" s="41"/>
      <c r="J121" s="42"/>
      <c r="K121" s="42"/>
      <c r="L121" s="42"/>
      <c r="M121" s="39"/>
    </row>
    <row r="122" ht="48.75" customHeight="1">
      <c r="A122" s="18">
        <v>2.0</v>
      </c>
      <c r="B122" s="19" t="s">
        <v>18</v>
      </c>
      <c r="C122" s="20" t="s">
        <v>19</v>
      </c>
      <c r="D122" s="13"/>
      <c r="E122" s="31"/>
      <c r="F122" s="31"/>
      <c r="G122" s="39"/>
      <c r="H122" s="31"/>
      <c r="I122" s="41"/>
      <c r="J122" s="42"/>
      <c r="K122" s="42"/>
      <c r="L122" s="42"/>
      <c r="M122" s="39"/>
    </row>
    <row r="123" ht="48.75" customHeight="1">
      <c r="A123" s="18">
        <v>3.0</v>
      </c>
      <c r="B123" s="19" t="s">
        <v>22</v>
      </c>
      <c r="C123" s="20" t="s">
        <v>23</v>
      </c>
      <c r="D123" s="13"/>
      <c r="E123" s="32" t="s">
        <v>16</v>
      </c>
      <c r="F123" s="33">
        <v>0.7986111111111112</v>
      </c>
      <c r="G123" s="34"/>
      <c r="H123" s="35"/>
      <c r="I123" s="19"/>
      <c r="J123" s="36"/>
      <c r="K123" s="36"/>
      <c r="L123" s="36"/>
      <c r="M123" s="34"/>
    </row>
    <row r="124" ht="48.75" customHeight="1">
      <c r="A124" s="18">
        <v>4.0</v>
      </c>
      <c r="B124" s="19" t="s">
        <v>25</v>
      </c>
      <c r="C124" s="20" t="s">
        <v>26</v>
      </c>
      <c r="D124" s="13"/>
      <c r="E124" s="31"/>
      <c r="F124" s="31"/>
      <c r="G124" s="34"/>
      <c r="H124" s="31"/>
      <c r="I124" s="19"/>
      <c r="J124" s="36"/>
      <c r="K124" s="36"/>
      <c r="L124" s="36"/>
      <c r="M124" s="34"/>
    </row>
    <row r="125" ht="48.75" customHeight="1">
      <c r="A125" s="18">
        <v>5.0</v>
      </c>
      <c r="B125" s="19" t="s">
        <v>21</v>
      </c>
      <c r="C125" s="20" t="s">
        <v>27</v>
      </c>
      <c r="D125" s="13"/>
      <c r="E125" s="37" t="s">
        <v>16</v>
      </c>
      <c r="F125" s="38">
        <v>0.8333333333333334</v>
      </c>
      <c r="G125" s="39"/>
      <c r="H125" s="40"/>
      <c r="I125" s="41"/>
      <c r="J125" s="42"/>
      <c r="K125" s="42"/>
      <c r="L125" s="42"/>
      <c r="M125" s="39"/>
    </row>
    <row r="126" ht="48.75" customHeight="1">
      <c r="A126" s="18">
        <v>6.0</v>
      </c>
      <c r="B126" s="19" t="s">
        <v>20</v>
      </c>
      <c r="C126" s="20" t="s">
        <v>29</v>
      </c>
      <c r="D126" s="13"/>
      <c r="E126" s="31"/>
      <c r="F126" s="31"/>
      <c r="G126" s="39"/>
      <c r="H126" s="31"/>
      <c r="I126" s="41"/>
      <c r="J126" s="42"/>
      <c r="K126" s="42"/>
      <c r="L126" s="42"/>
      <c r="M126" s="39"/>
    </row>
    <row r="127" ht="48.75" customHeight="1">
      <c r="A127" s="6"/>
      <c r="B127" s="2"/>
      <c r="C127" s="2"/>
      <c r="D127" s="2"/>
      <c r="E127" s="8"/>
      <c r="F127" s="8"/>
      <c r="G127" s="8"/>
      <c r="H127" s="8"/>
      <c r="I127" s="8"/>
      <c r="J127" s="8"/>
      <c r="K127" s="8"/>
      <c r="L127" s="8"/>
      <c r="M127" s="8"/>
    </row>
    <row r="128" ht="48.75" customHeight="1">
      <c r="A128" s="9" t="s">
        <v>2</v>
      </c>
      <c r="B128" s="9" t="s">
        <v>3</v>
      </c>
      <c r="C128" s="9" t="s">
        <v>4</v>
      </c>
      <c r="E128" s="10"/>
      <c r="F128" s="10"/>
      <c r="G128" s="11" t="s">
        <v>5</v>
      </c>
      <c r="H128" s="12" t="s">
        <v>44</v>
      </c>
      <c r="I128" s="13"/>
      <c r="J128" s="14">
        <v>1.0</v>
      </c>
      <c r="K128" s="14">
        <v>2.0</v>
      </c>
      <c r="L128" s="14">
        <v>3.0</v>
      </c>
      <c r="M128" s="11" t="s">
        <v>7</v>
      </c>
    </row>
    <row r="129" ht="48.75" customHeight="1">
      <c r="A129" s="18">
        <v>1.0</v>
      </c>
      <c r="B129" s="19" t="s">
        <v>14</v>
      </c>
      <c r="C129" s="20" t="s">
        <v>15</v>
      </c>
      <c r="D129" s="13"/>
      <c r="E129" s="37" t="s">
        <v>16</v>
      </c>
      <c r="F129" s="38">
        <v>0.7638888888888888</v>
      </c>
      <c r="G129" s="39"/>
      <c r="H129" s="40"/>
      <c r="I129" s="41"/>
      <c r="J129" s="42"/>
      <c r="K129" s="42"/>
      <c r="L129" s="42"/>
      <c r="M129" s="39"/>
    </row>
    <row r="130" ht="48.75" customHeight="1">
      <c r="A130" s="18">
        <v>2.0</v>
      </c>
      <c r="B130" s="19" t="s">
        <v>18</v>
      </c>
      <c r="C130" s="20" t="s">
        <v>19</v>
      </c>
      <c r="D130" s="13"/>
      <c r="E130" s="31"/>
      <c r="F130" s="31"/>
      <c r="G130" s="39"/>
      <c r="H130" s="31"/>
      <c r="I130" s="41"/>
      <c r="J130" s="42"/>
      <c r="K130" s="42"/>
      <c r="L130" s="42"/>
      <c r="M130" s="39"/>
    </row>
    <row r="131" ht="48.75" customHeight="1">
      <c r="A131" s="18">
        <v>3.0</v>
      </c>
      <c r="B131" s="19" t="s">
        <v>22</v>
      </c>
      <c r="C131" s="20" t="s">
        <v>23</v>
      </c>
      <c r="D131" s="13"/>
      <c r="E131" s="32" t="s">
        <v>16</v>
      </c>
      <c r="F131" s="33">
        <v>0.7986111111111112</v>
      </c>
      <c r="G131" s="34"/>
      <c r="H131" s="35"/>
      <c r="I131" s="19"/>
      <c r="J131" s="36"/>
      <c r="K131" s="36"/>
      <c r="L131" s="36"/>
      <c r="M131" s="34"/>
    </row>
    <row r="132" ht="48.75" customHeight="1">
      <c r="A132" s="18">
        <v>4.0</v>
      </c>
      <c r="B132" s="19" t="s">
        <v>25</v>
      </c>
      <c r="C132" s="20" t="s">
        <v>26</v>
      </c>
      <c r="D132" s="13"/>
      <c r="E132" s="31"/>
      <c r="F132" s="31"/>
      <c r="G132" s="34"/>
      <c r="H132" s="31"/>
      <c r="I132" s="19"/>
      <c r="J132" s="36"/>
      <c r="K132" s="36"/>
      <c r="L132" s="36"/>
      <c r="M132" s="34"/>
    </row>
    <row r="133" ht="48.75" customHeight="1">
      <c r="A133" s="18">
        <v>5.0</v>
      </c>
      <c r="B133" s="19" t="s">
        <v>21</v>
      </c>
      <c r="C133" s="20" t="s">
        <v>27</v>
      </c>
      <c r="D133" s="13"/>
      <c r="E133" s="37" t="s">
        <v>16</v>
      </c>
      <c r="F133" s="38">
        <v>0.8333333333333334</v>
      </c>
      <c r="G133" s="39"/>
      <c r="H133" s="40"/>
      <c r="I133" s="41"/>
      <c r="J133" s="42"/>
      <c r="K133" s="42"/>
      <c r="L133" s="42"/>
      <c r="M133" s="39"/>
    </row>
    <row r="134" ht="48.75" customHeight="1">
      <c r="A134" s="18">
        <v>6.0</v>
      </c>
      <c r="B134" s="19" t="s">
        <v>20</v>
      </c>
      <c r="C134" s="20" t="s">
        <v>29</v>
      </c>
      <c r="D134" s="13"/>
      <c r="E134" s="31"/>
      <c r="F134" s="31"/>
      <c r="G134" s="39"/>
      <c r="H134" s="31"/>
      <c r="I134" s="41"/>
      <c r="J134" s="42"/>
      <c r="K134" s="42"/>
      <c r="L134" s="42"/>
      <c r="M134" s="39"/>
    </row>
    <row r="135" ht="48.75" customHeight="1">
      <c r="A135" s="6"/>
      <c r="B135" s="2"/>
      <c r="C135" s="2"/>
      <c r="D135" s="2"/>
      <c r="E135" s="8"/>
      <c r="F135" s="8"/>
      <c r="G135" s="8"/>
      <c r="H135" s="8"/>
      <c r="I135" s="8"/>
      <c r="J135" s="8"/>
      <c r="K135" s="8"/>
      <c r="L135" s="8"/>
      <c r="M135" s="8"/>
    </row>
    <row r="136" ht="48.75" customHeight="1">
      <c r="A136" s="9" t="s">
        <v>2</v>
      </c>
      <c r="B136" s="9" t="s">
        <v>3</v>
      </c>
      <c r="C136" s="9" t="s">
        <v>4</v>
      </c>
      <c r="E136" s="10"/>
      <c r="F136" s="10"/>
      <c r="G136" s="11" t="s">
        <v>5</v>
      </c>
      <c r="H136" s="12" t="s">
        <v>44</v>
      </c>
      <c r="I136" s="13"/>
      <c r="J136" s="14">
        <v>1.0</v>
      </c>
      <c r="K136" s="14">
        <v>2.0</v>
      </c>
      <c r="L136" s="14">
        <v>3.0</v>
      </c>
      <c r="M136" s="11" t="s">
        <v>7</v>
      </c>
    </row>
    <row r="137" ht="48.75" customHeight="1">
      <c r="A137" s="18">
        <v>1.0</v>
      </c>
      <c r="B137" s="19" t="s">
        <v>14</v>
      </c>
      <c r="C137" s="20" t="s">
        <v>15</v>
      </c>
      <c r="D137" s="13"/>
      <c r="E137" s="37" t="s">
        <v>16</v>
      </c>
      <c r="F137" s="38">
        <v>0.7638888888888888</v>
      </c>
      <c r="G137" s="39"/>
      <c r="H137" s="40"/>
      <c r="I137" s="41"/>
      <c r="J137" s="42"/>
      <c r="K137" s="42"/>
      <c r="L137" s="42"/>
      <c r="M137" s="39"/>
    </row>
    <row r="138" ht="48.75" customHeight="1">
      <c r="A138" s="18">
        <v>2.0</v>
      </c>
      <c r="B138" s="19" t="s">
        <v>18</v>
      </c>
      <c r="C138" s="20" t="s">
        <v>19</v>
      </c>
      <c r="D138" s="13"/>
      <c r="E138" s="31"/>
      <c r="F138" s="31"/>
      <c r="G138" s="39"/>
      <c r="H138" s="31"/>
      <c r="I138" s="41"/>
      <c r="J138" s="42"/>
      <c r="K138" s="42"/>
      <c r="L138" s="42"/>
      <c r="M138" s="39"/>
    </row>
    <row r="139" ht="48.75" customHeight="1">
      <c r="A139" s="18">
        <v>3.0</v>
      </c>
      <c r="B139" s="19" t="s">
        <v>22</v>
      </c>
      <c r="C139" s="20" t="s">
        <v>23</v>
      </c>
      <c r="D139" s="13"/>
      <c r="E139" s="32" t="s">
        <v>16</v>
      </c>
      <c r="F139" s="33">
        <v>0.7986111111111112</v>
      </c>
      <c r="G139" s="34"/>
      <c r="H139" s="35"/>
      <c r="I139" s="19"/>
      <c r="J139" s="36"/>
      <c r="K139" s="36"/>
      <c r="L139" s="36"/>
      <c r="M139" s="34"/>
    </row>
    <row r="140" ht="48.75" customHeight="1">
      <c r="A140" s="18">
        <v>4.0</v>
      </c>
      <c r="B140" s="19" t="s">
        <v>25</v>
      </c>
      <c r="C140" s="20" t="s">
        <v>26</v>
      </c>
      <c r="D140" s="13"/>
      <c r="E140" s="31"/>
      <c r="F140" s="31"/>
      <c r="G140" s="34"/>
      <c r="H140" s="31"/>
      <c r="I140" s="19"/>
      <c r="J140" s="36"/>
      <c r="K140" s="36"/>
      <c r="L140" s="36"/>
      <c r="M140" s="34"/>
    </row>
    <row r="141" ht="48.75" customHeight="1">
      <c r="A141" s="18">
        <v>5.0</v>
      </c>
      <c r="B141" s="19" t="s">
        <v>21</v>
      </c>
      <c r="C141" s="20" t="s">
        <v>27</v>
      </c>
      <c r="D141" s="13"/>
      <c r="E141" s="37" t="s">
        <v>16</v>
      </c>
      <c r="F141" s="38">
        <v>0.8333333333333334</v>
      </c>
      <c r="G141" s="39"/>
      <c r="H141" s="40"/>
      <c r="I141" s="41"/>
      <c r="J141" s="42"/>
      <c r="K141" s="42"/>
      <c r="L141" s="42"/>
      <c r="M141" s="39"/>
    </row>
    <row r="142" ht="48.75" customHeight="1">
      <c r="A142" s="18">
        <v>6.0</v>
      </c>
      <c r="B142" s="19" t="s">
        <v>20</v>
      </c>
      <c r="C142" s="20" t="s">
        <v>29</v>
      </c>
      <c r="D142" s="13"/>
      <c r="E142" s="31"/>
      <c r="F142" s="31"/>
      <c r="G142" s="39"/>
      <c r="H142" s="31"/>
      <c r="I142" s="41"/>
      <c r="J142" s="42"/>
      <c r="K142" s="42"/>
      <c r="L142" s="42"/>
      <c r="M142" s="39"/>
    </row>
    <row r="143" ht="48.75" customHeight="1">
      <c r="A143" s="6"/>
      <c r="B143" s="2"/>
      <c r="C143" s="2"/>
      <c r="D143" s="2"/>
      <c r="E143" s="8"/>
      <c r="F143" s="8"/>
      <c r="G143" s="8"/>
      <c r="H143" s="8"/>
      <c r="I143" s="8"/>
      <c r="J143" s="8"/>
      <c r="K143" s="8"/>
      <c r="L143" s="8"/>
      <c r="M143" s="8"/>
    </row>
    <row r="144" ht="48.75" customHeight="1">
      <c r="A144" s="9" t="s">
        <v>2</v>
      </c>
      <c r="B144" s="9" t="s">
        <v>3</v>
      </c>
      <c r="C144" s="9" t="s">
        <v>4</v>
      </c>
      <c r="E144" s="10"/>
      <c r="F144" s="10"/>
      <c r="G144" s="11" t="s">
        <v>5</v>
      </c>
      <c r="H144" s="12" t="s">
        <v>44</v>
      </c>
      <c r="I144" s="13"/>
      <c r="J144" s="14">
        <v>1.0</v>
      </c>
      <c r="K144" s="14">
        <v>2.0</v>
      </c>
      <c r="L144" s="14">
        <v>3.0</v>
      </c>
      <c r="M144" s="11" t="s">
        <v>7</v>
      </c>
    </row>
    <row r="145" ht="48.75" customHeight="1">
      <c r="A145" s="18">
        <v>1.0</v>
      </c>
      <c r="B145" s="19" t="s">
        <v>14</v>
      </c>
      <c r="C145" s="20" t="s">
        <v>15</v>
      </c>
      <c r="D145" s="13"/>
      <c r="E145" s="37" t="s">
        <v>16</v>
      </c>
      <c r="F145" s="38">
        <v>0.7638888888888888</v>
      </c>
      <c r="G145" s="39"/>
      <c r="H145" s="40"/>
      <c r="I145" s="41"/>
      <c r="J145" s="42"/>
      <c r="K145" s="42"/>
      <c r="L145" s="42"/>
      <c r="M145" s="39"/>
    </row>
    <row r="146" ht="48.75" customHeight="1">
      <c r="A146" s="18">
        <v>2.0</v>
      </c>
      <c r="B146" s="19" t="s">
        <v>18</v>
      </c>
      <c r="C146" s="20" t="s">
        <v>19</v>
      </c>
      <c r="D146" s="13"/>
      <c r="E146" s="31"/>
      <c r="F146" s="31"/>
      <c r="G146" s="39"/>
      <c r="H146" s="31"/>
      <c r="I146" s="41"/>
      <c r="J146" s="42"/>
      <c r="K146" s="42"/>
      <c r="L146" s="42"/>
      <c r="M146" s="39"/>
    </row>
    <row r="147" ht="48.75" customHeight="1">
      <c r="A147" s="18">
        <v>3.0</v>
      </c>
      <c r="B147" s="19" t="s">
        <v>22</v>
      </c>
      <c r="C147" s="20" t="s">
        <v>23</v>
      </c>
      <c r="D147" s="13"/>
      <c r="E147" s="32" t="s">
        <v>16</v>
      </c>
      <c r="F147" s="33">
        <v>0.7986111111111112</v>
      </c>
      <c r="G147" s="34"/>
      <c r="H147" s="35"/>
      <c r="I147" s="19"/>
      <c r="J147" s="36"/>
      <c r="K147" s="36"/>
      <c r="L147" s="36"/>
      <c r="M147" s="34"/>
    </row>
    <row r="148" ht="48.75" customHeight="1">
      <c r="A148" s="18">
        <v>4.0</v>
      </c>
      <c r="B148" s="19" t="s">
        <v>25</v>
      </c>
      <c r="C148" s="20" t="s">
        <v>26</v>
      </c>
      <c r="D148" s="13"/>
      <c r="E148" s="31"/>
      <c r="F148" s="31"/>
      <c r="G148" s="34"/>
      <c r="H148" s="31"/>
      <c r="I148" s="19"/>
      <c r="J148" s="36"/>
      <c r="K148" s="36"/>
      <c r="L148" s="36"/>
      <c r="M148" s="34"/>
    </row>
    <row r="149" ht="48.75" customHeight="1">
      <c r="A149" s="18">
        <v>5.0</v>
      </c>
      <c r="B149" s="19" t="s">
        <v>21</v>
      </c>
      <c r="C149" s="20" t="s">
        <v>27</v>
      </c>
      <c r="D149" s="13"/>
      <c r="E149" s="37" t="s">
        <v>16</v>
      </c>
      <c r="F149" s="38">
        <v>0.8333333333333334</v>
      </c>
      <c r="G149" s="39"/>
      <c r="H149" s="40"/>
      <c r="I149" s="41"/>
      <c r="J149" s="42"/>
      <c r="K149" s="42"/>
      <c r="L149" s="42"/>
      <c r="M149" s="39"/>
    </row>
    <row r="150" ht="48.75" customHeight="1">
      <c r="A150" s="18">
        <v>6.0</v>
      </c>
      <c r="B150" s="19" t="s">
        <v>20</v>
      </c>
      <c r="C150" s="20" t="s">
        <v>29</v>
      </c>
      <c r="D150" s="13"/>
      <c r="E150" s="31"/>
      <c r="F150" s="31"/>
      <c r="G150" s="39"/>
      <c r="H150" s="31"/>
      <c r="I150" s="41"/>
      <c r="J150" s="42"/>
      <c r="K150" s="42"/>
      <c r="L150" s="42"/>
      <c r="M150" s="39"/>
    </row>
    <row r="151" ht="48.75" customHeight="1">
      <c r="A151" s="6"/>
      <c r="B151" s="2"/>
      <c r="C151" s="2"/>
      <c r="D151" s="2"/>
      <c r="E151" s="8"/>
      <c r="F151" s="8"/>
      <c r="G151" s="8"/>
      <c r="H151" s="8"/>
      <c r="I151" s="8"/>
      <c r="J151" s="8"/>
      <c r="K151" s="8"/>
      <c r="L151" s="8"/>
      <c r="M151" s="8"/>
    </row>
    <row r="152" ht="48.75" customHeight="1">
      <c r="A152" s="9" t="s">
        <v>2</v>
      </c>
      <c r="B152" s="9" t="s">
        <v>3</v>
      </c>
      <c r="C152" s="9" t="s">
        <v>4</v>
      </c>
      <c r="E152" s="10"/>
      <c r="F152" s="10"/>
      <c r="G152" s="11" t="s">
        <v>5</v>
      </c>
      <c r="H152" s="12" t="s">
        <v>44</v>
      </c>
      <c r="I152" s="13"/>
      <c r="J152" s="14">
        <v>1.0</v>
      </c>
      <c r="K152" s="14">
        <v>2.0</v>
      </c>
      <c r="L152" s="14">
        <v>3.0</v>
      </c>
      <c r="M152" s="11" t="s">
        <v>7</v>
      </c>
    </row>
    <row r="153" ht="48.75" customHeight="1">
      <c r="A153" s="18">
        <v>1.0</v>
      </c>
      <c r="B153" s="19" t="s">
        <v>14</v>
      </c>
      <c r="C153" s="20" t="s">
        <v>15</v>
      </c>
      <c r="D153" s="13"/>
      <c r="E153" s="37" t="s">
        <v>16</v>
      </c>
      <c r="F153" s="38">
        <v>0.7638888888888888</v>
      </c>
      <c r="G153" s="39"/>
      <c r="H153" s="40"/>
      <c r="I153" s="41"/>
      <c r="J153" s="42"/>
      <c r="K153" s="42"/>
      <c r="L153" s="42"/>
      <c r="M153" s="39"/>
    </row>
    <row r="154" ht="48.75" customHeight="1">
      <c r="A154" s="18">
        <v>2.0</v>
      </c>
      <c r="B154" s="19" t="s">
        <v>18</v>
      </c>
      <c r="C154" s="20" t="s">
        <v>19</v>
      </c>
      <c r="D154" s="13"/>
      <c r="E154" s="31"/>
      <c r="F154" s="31"/>
      <c r="G154" s="39"/>
      <c r="H154" s="31"/>
      <c r="I154" s="41"/>
      <c r="J154" s="42"/>
      <c r="K154" s="42"/>
      <c r="L154" s="42"/>
      <c r="M154" s="39"/>
    </row>
    <row r="155" ht="48.75" customHeight="1">
      <c r="A155" s="18">
        <v>3.0</v>
      </c>
      <c r="B155" s="19" t="s">
        <v>22</v>
      </c>
      <c r="C155" s="20" t="s">
        <v>23</v>
      </c>
      <c r="D155" s="13"/>
      <c r="E155" s="32" t="s">
        <v>16</v>
      </c>
      <c r="F155" s="33">
        <v>0.7986111111111112</v>
      </c>
      <c r="G155" s="34"/>
      <c r="H155" s="35"/>
      <c r="I155" s="19"/>
      <c r="J155" s="36"/>
      <c r="K155" s="36"/>
      <c r="L155" s="36"/>
      <c r="M155" s="34"/>
    </row>
    <row r="156" ht="48.75" customHeight="1">
      <c r="A156" s="18">
        <v>4.0</v>
      </c>
      <c r="B156" s="19" t="s">
        <v>25</v>
      </c>
      <c r="C156" s="20" t="s">
        <v>26</v>
      </c>
      <c r="D156" s="13"/>
      <c r="E156" s="31"/>
      <c r="F156" s="31"/>
      <c r="G156" s="34"/>
      <c r="H156" s="31"/>
      <c r="I156" s="19"/>
      <c r="J156" s="36"/>
      <c r="K156" s="36"/>
      <c r="L156" s="36"/>
      <c r="M156" s="34"/>
    </row>
    <row r="157" ht="48.75" customHeight="1">
      <c r="A157" s="18">
        <v>5.0</v>
      </c>
      <c r="B157" s="19" t="s">
        <v>21</v>
      </c>
      <c r="C157" s="20" t="s">
        <v>27</v>
      </c>
      <c r="D157" s="13"/>
      <c r="E157" s="37" t="s">
        <v>16</v>
      </c>
      <c r="F157" s="38">
        <v>0.8333333333333334</v>
      </c>
      <c r="G157" s="39"/>
      <c r="H157" s="40"/>
      <c r="I157" s="41"/>
      <c r="J157" s="42"/>
      <c r="K157" s="42"/>
      <c r="L157" s="42"/>
      <c r="M157" s="39"/>
    </row>
    <row r="158" ht="48.75" customHeight="1">
      <c r="A158" s="18">
        <v>6.0</v>
      </c>
      <c r="B158" s="19" t="s">
        <v>20</v>
      </c>
      <c r="C158" s="20" t="s">
        <v>29</v>
      </c>
      <c r="D158" s="13"/>
      <c r="E158" s="31"/>
      <c r="F158" s="31"/>
      <c r="G158" s="39"/>
      <c r="H158" s="31"/>
      <c r="I158" s="41"/>
      <c r="J158" s="42"/>
      <c r="K158" s="42"/>
      <c r="L158" s="42"/>
      <c r="M158" s="39"/>
    </row>
    <row r="159" ht="48.75" customHeight="1">
      <c r="A159" s="6"/>
      <c r="B159" s="2"/>
      <c r="C159" s="2"/>
      <c r="D159" s="2"/>
      <c r="E159" s="8"/>
      <c r="F159" s="8"/>
      <c r="G159" s="8"/>
      <c r="H159" s="8"/>
      <c r="I159" s="8"/>
      <c r="J159" s="8"/>
      <c r="K159" s="8"/>
      <c r="L159" s="8"/>
      <c r="M159" s="8"/>
    </row>
    <row r="160" ht="48.75" customHeight="1">
      <c r="A160" s="9" t="s">
        <v>2</v>
      </c>
      <c r="B160" s="9" t="s">
        <v>3</v>
      </c>
      <c r="C160" s="9" t="s">
        <v>4</v>
      </c>
      <c r="E160" s="10"/>
      <c r="F160" s="10"/>
      <c r="G160" s="11" t="s">
        <v>5</v>
      </c>
      <c r="H160" s="12" t="s">
        <v>44</v>
      </c>
      <c r="I160" s="13"/>
      <c r="J160" s="14">
        <v>1.0</v>
      </c>
      <c r="K160" s="14">
        <v>2.0</v>
      </c>
      <c r="L160" s="14">
        <v>3.0</v>
      </c>
      <c r="M160" s="11" t="s">
        <v>7</v>
      </c>
    </row>
    <row r="161" ht="48.75" customHeight="1">
      <c r="A161" s="18">
        <v>1.0</v>
      </c>
      <c r="B161" s="19" t="s">
        <v>14</v>
      </c>
      <c r="C161" s="20" t="s">
        <v>15</v>
      </c>
      <c r="D161" s="13"/>
      <c r="E161" s="37" t="s">
        <v>16</v>
      </c>
      <c r="F161" s="38">
        <v>0.7638888888888888</v>
      </c>
      <c r="G161" s="39"/>
      <c r="H161" s="40"/>
      <c r="I161" s="41"/>
      <c r="J161" s="42"/>
      <c r="K161" s="42"/>
      <c r="L161" s="42"/>
      <c r="M161" s="39"/>
    </row>
    <row r="162" ht="48.75" customHeight="1">
      <c r="A162" s="18">
        <v>2.0</v>
      </c>
      <c r="B162" s="19" t="s">
        <v>18</v>
      </c>
      <c r="C162" s="20" t="s">
        <v>19</v>
      </c>
      <c r="D162" s="13"/>
      <c r="E162" s="31"/>
      <c r="F162" s="31"/>
      <c r="G162" s="39"/>
      <c r="H162" s="31"/>
      <c r="I162" s="41"/>
      <c r="J162" s="42"/>
      <c r="K162" s="42"/>
      <c r="L162" s="42"/>
      <c r="M162" s="39"/>
    </row>
    <row r="163" ht="48.75" customHeight="1">
      <c r="A163" s="18">
        <v>3.0</v>
      </c>
      <c r="B163" s="19" t="s">
        <v>22</v>
      </c>
      <c r="C163" s="20" t="s">
        <v>23</v>
      </c>
      <c r="D163" s="13"/>
      <c r="E163" s="32" t="s">
        <v>16</v>
      </c>
      <c r="F163" s="33">
        <v>0.7986111111111112</v>
      </c>
      <c r="G163" s="34"/>
      <c r="H163" s="35"/>
      <c r="I163" s="19"/>
      <c r="J163" s="36"/>
      <c r="K163" s="36"/>
      <c r="L163" s="36"/>
      <c r="M163" s="34"/>
    </row>
    <row r="164" ht="48.75" customHeight="1">
      <c r="A164" s="18">
        <v>4.0</v>
      </c>
      <c r="B164" s="19" t="s">
        <v>25</v>
      </c>
      <c r="C164" s="20" t="s">
        <v>26</v>
      </c>
      <c r="D164" s="13"/>
      <c r="E164" s="31"/>
      <c r="F164" s="31"/>
      <c r="G164" s="34"/>
      <c r="H164" s="31"/>
      <c r="I164" s="19"/>
      <c r="J164" s="36"/>
      <c r="K164" s="36"/>
      <c r="L164" s="36"/>
      <c r="M164" s="34"/>
    </row>
    <row r="165" ht="48.75" customHeight="1">
      <c r="A165" s="18">
        <v>5.0</v>
      </c>
      <c r="B165" s="19" t="s">
        <v>21</v>
      </c>
      <c r="C165" s="20" t="s">
        <v>27</v>
      </c>
      <c r="D165" s="13"/>
      <c r="E165" s="37" t="s">
        <v>16</v>
      </c>
      <c r="F165" s="38">
        <v>0.8333333333333334</v>
      </c>
      <c r="G165" s="39"/>
      <c r="H165" s="40"/>
      <c r="I165" s="41"/>
      <c r="J165" s="42"/>
      <c r="K165" s="42"/>
      <c r="L165" s="42"/>
      <c r="M165" s="39"/>
    </row>
    <row r="166" ht="48.75" customHeight="1">
      <c r="A166" s="18">
        <v>6.0</v>
      </c>
      <c r="B166" s="19" t="s">
        <v>20</v>
      </c>
      <c r="C166" s="20" t="s">
        <v>29</v>
      </c>
      <c r="D166" s="13"/>
      <c r="E166" s="31"/>
      <c r="F166" s="31"/>
      <c r="G166" s="39"/>
      <c r="H166" s="31"/>
      <c r="I166" s="41"/>
      <c r="J166" s="42"/>
      <c r="K166" s="42"/>
      <c r="L166" s="42"/>
      <c r="M166" s="39"/>
    </row>
    <row r="167" ht="48.75" customHeight="1">
      <c r="A167" s="6"/>
      <c r="B167" s="2"/>
      <c r="C167" s="2"/>
      <c r="D167" s="2"/>
      <c r="E167" s="8"/>
      <c r="F167" s="8"/>
      <c r="G167" s="8"/>
      <c r="H167" s="8"/>
      <c r="I167" s="8"/>
      <c r="J167" s="8"/>
      <c r="K167" s="8"/>
      <c r="L167" s="8"/>
      <c r="M167" s="8"/>
    </row>
    <row r="168" ht="48.75" customHeight="1">
      <c r="A168" s="9" t="s">
        <v>2</v>
      </c>
      <c r="B168" s="9" t="s">
        <v>3</v>
      </c>
      <c r="C168" s="9" t="s">
        <v>4</v>
      </c>
      <c r="E168" s="10"/>
      <c r="F168" s="10"/>
      <c r="G168" s="11" t="s">
        <v>5</v>
      </c>
      <c r="H168" s="12" t="s">
        <v>44</v>
      </c>
      <c r="I168" s="13"/>
      <c r="J168" s="14">
        <v>1.0</v>
      </c>
      <c r="K168" s="14">
        <v>2.0</v>
      </c>
      <c r="L168" s="14">
        <v>3.0</v>
      </c>
      <c r="M168" s="11" t="s">
        <v>7</v>
      </c>
    </row>
    <row r="169" ht="48.75" customHeight="1">
      <c r="A169" s="18">
        <v>1.0</v>
      </c>
      <c r="B169" s="19" t="s">
        <v>14</v>
      </c>
      <c r="C169" s="20" t="s">
        <v>15</v>
      </c>
      <c r="D169" s="13"/>
      <c r="E169" s="37" t="s">
        <v>16</v>
      </c>
      <c r="F169" s="38">
        <v>0.7638888888888888</v>
      </c>
      <c r="G169" s="39"/>
      <c r="H169" s="40"/>
      <c r="I169" s="41"/>
      <c r="J169" s="42"/>
      <c r="K169" s="42"/>
      <c r="L169" s="42"/>
      <c r="M169" s="39"/>
    </row>
    <row r="170" ht="48.75" customHeight="1">
      <c r="A170" s="18">
        <v>2.0</v>
      </c>
      <c r="B170" s="19" t="s">
        <v>18</v>
      </c>
      <c r="C170" s="20" t="s">
        <v>19</v>
      </c>
      <c r="D170" s="13"/>
      <c r="E170" s="31"/>
      <c r="F170" s="31"/>
      <c r="G170" s="39"/>
      <c r="H170" s="31"/>
      <c r="I170" s="41"/>
      <c r="J170" s="42"/>
      <c r="K170" s="42"/>
      <c r="L170" s="42"/>
      <c r="M170" s="39"/>
    </row>
    <row r="171" ht="48.75" customHeight="1">
      <c r="A171" s="18">
        <v>3.0</v>
      </c>
      <c r="B171" s="19" t="s">
        <v>22</v>
      </c>
      <c r="C171" s="20" t="s">
        <v>23</v>
      </c>
      <c r="D171" s="13"/>
      <c r="E171" s="32" t="s">
        <v>16</v>
      </c>
      <c r="F171" s="33">
        <v>0.7986111111111112</v>
      </c>
      <c r="G171" s="34"/>
      <c r="H171" s="35"/>
      <c r="I171" s="19"/>
      <c r="J171" s="36"/>
      <c r="K171" s="36"/>
      <c r="L171" s="36"/>
      <c r="M171" s="34"/>
    </row>
    <row r="172" ht="48.75" customHeight="1">
      <c r="A172" s="18">
        <v>4.0</v>
      </c>
      <c r="B172" s="19" t="s">
        <v>25</v>
      </c>
      <c r="C172" s="20" t="s">
        <v>26</v>
      </c>
      <c r="D172" s="13"/>
      <c r="E172" s="31"/>
      <c r="F172" s="31"/>
      <c r="G172" s="34"/>
      <c r="H172" s="31"/>
      <c r="I172" s="19"/>
      <c r="J172" s="36"/>
      <c r="K172" s="36"/>
      <c r="L172" s="36"/>
      <c r="M172" s="34"/>
    </row>
    <row r="173" ht="48.75" customHeight="1">
      <c r="A173" s="18">
        <v>5.0</v>
      </c>
      <c r="B173" s="19" t="s">
        <v>21</v>
      </c>
      <c r="C173" s="20" t="s">
        <v>27</v>
      </c>
      <c r="D173" s="13"/>
      <c r="E173" s="37" t="s">
        <v>16</v>
      </c>
      <c r="F173" s="38">
        <v>0.8333333333333334</v>
      </c>
      <c r="G173" s="39"/>
      <c r="H173" s="40"/>
      <c r="I173" s="41"/>
      <c r="J173" s="42"/>
      <c r="K173" s="42"/>
      <c r="L173" s="42"/>
      <c r="M173" s="39"/>
    </row>
    <row r="174" ht="48.75" customHeight="1">
      <c r="A174" s="18">
        <v>6.0</v>
      </c>
      <c r="B174" s="19" t="s">
        <v>20</v>
      </c>
      <c r="C174" s="20" t="s">
        <v>29</v>
      </c>
      <c r="D174" s="13"/>
      <c r="E174" s="31"/>
      <c r="F174" s="31"/>
      <c r="G174" s="39"/>
      <c r="H174" s="31"/>
      <c r="I174" s="41"/>
      <c r="J174" s="42"/>
      <c r="K174" s="42"/>
      <c r="L174" s="42"/>
      <c r="M174" s="39"/>
    </row>
    <row r="175" ht="48.75" customHeight="1">
      <c r="A175" s="6"/>
      <c r="B175" s="2"/>
      <c r="C175" s="2"/>
      <c r="D175" s="2"/>
      <c r="E175" s="8"/>
      <c r="F175" s="8"/>
      <c r="G175" s="8"/>
      <c r="H175" s="8"/>
      <c r="I175" s="8"/>
      <c r="J175" s="8"/>
      <c r="K175" s="8"/>
      <c r="L175" s="8"/>
      <c r="M175" s="8"/>
    </row>
    <row r="176" ht="48.75" customHeight="1">
      <c r="A176" s="9" t="s">
        <v>2</v>
      </c>
      <c r="B176" s="9" t="s">
        <v>3</v>
      </c>
      <c r="C176" s="9" t="s">
        <v>4</v>
      </c>
      <c r="E176" s="10"/>
      <c r="F176" s="10"/>
      <c r="G176" s="11" t="s">
        <v>5</v>
      </c>
      <c r="H176" s="12" t="s">
        <v>44</v>
      </c>
      <c r="I176" s="13"/>
      <c r="J176" s="14">
        <v>1.0</v>
      </c>
      <c r="K176" s="14">
        <v>2.0</v>
      </c>
      <c r="L176" s="14">
        <v>3.0</v>
      </c>
      <c r="M176" s="11" t="s">
        <v>7</v>
      </c>
    </row>
    <row r="177" ht="48.75" customHeight="1">
      <c r="A177" s="18">
        <v>1.0</v>
      </c>
      <c r="B177" s="19" t="s">
        <v>14</v>
      </c>
      <c r="C177" s="20" t="s">
        <v>15</v>
      </c>
      <c r="D177" s="13"/>
      <c r="E177" s="37" t="s">
        <v>16</v>
      </c>
      <c r="F177" s="38">
        <v>0.7638888888888888</v>
      </c>
      <c r="G177" s="39"/>
      <c r="H177" s="40"/>
      <c r="I177" s="41"/>
      <c r="J177" s="42"/>
      <c r="K177" s="42"/>
      <c r="L177" s="42"/>
      <c r="M177" s="39"/>
    </row>
    <row r="178" ht="48.75" customHeight="1">
      <c r="A178" s="18">
        <v>2.0</v>
      </c>
      <c r="B178" s="19" t="s">
        <v>18</v>
      </c>
      <c r="C178" s="20" t="s">
        <v>19</v>
      </c>
      <c r="D178" s="13"/>
      <c r="E178" s="31"/>
      <c r="F178" s="31"/>
      <c r="G178" s="39"/>
      <c r="H178" s="31"/>
      <c r="I178" s="41"/>
      <c r="J178" s="42"/>
      <c r="K178" s="42"/>
      <c r="L178" s="42"/>
      <c r="M178" s="39"/>
    </row>
    <row r="179" ht="48.75" customHeight="1">
      <c r="A179" s="18">
        <v>3.0</v>
      </c>
      <c r="B179" s="19" t="s">
        <v>22</v>
      </c>
      <c r="C179" s="20" t="s">
        <v>23</v>
      </c>
      <c r="D179" s="13"/>
      <c r="E179" s="32" t="s">
        <v>16</v>
      </c>
      <c r="F179" s="33">
        <v>0.7986111111111112</v>
      </c>
      <c r="G179" s="34"/>
      <c r="H179" s="35"/>
      <c r="I179" s="19"/>
      <c r="J179" s="36"/>
      <c r="K179" s="36"/>
      <c r="L179" s="36"/>
      <c r="M179" s="34"/>
    </row>
    <row r="180" ht="48.75" customHeight="1">
      <c r="A180" s="18">
        <v>4.0</v>
      </c>
      <c r="B180" s="19" t="s">
        <v>25</v>
      </c>
      <c r="C180" s="20" t="s">
        <v>26</v>
      </c>
      <c r="D180" s="13"/>
      <c r="E180" s="31"/>
      <c r="F180" s="31"/>
      <c r="G180" s="34"/>
      <c r="H180" s="31"/>
      <c r="I180" s="19"/>
      <c r="J180" s="36"/>
      <c r="K180" s="36"/>
      <c r="L180" s="36"/>
      <c r="M180" s="34"/>
    </row>
    <row r="181" ht="48.75" customHeight="1">
      <c r="A181" s="18">
        <v>5.0</v>
      </c>
      <c r="B181" s="19" t="s">
        <v>21</v>
      </c>
      <c r="C181" s="20" t="s">
        <v>27</v>
      </c>
      <c r="D181" s="13"/>
      <c r="E181" s="37" t="s">
        <v>16</v>
      </c>
      <c r="F181" s="38">
        <v>0.8333333333333334</v>
      </c>
      <c r="G181" s="39"/>
      <c r="H181" s="40"/>
      <c r="I181" s="41"/>
      <c r="J181" s="42"/>
      <c r="K181" s="42"/>
      <c r="L181" s="42"/>
      <c r="M181" s="39"/>
    </row>
    <row r="182" ht="48.75" customHeight="1">
      <c r="A182" s="18">
        <v>6.0</v>
      </c>
      <c r="B182" s="19" t="s">
        <v>20</v>
      </c>
      <c r="C182" s="20" t="s">
        <v>29</v>
      </c>
      <c r="D182" s="13"/>
      <c r="E182" s="31"/>
      <c r="F182" s="31"/>
      <c r="G182" s="39"/>
      <c r="H182" s="31"/>
      <c r="I182" s="41"/>
      <c r="J182" s="42"/>
      <c r="K182" s="42"/>
      <c r="L182" s="42"/>
      <c r="M182" s="39"/>
    </row>
    <row r="183" ht="48.75" customHeight="1">
      <c r="A183" s="18">
        <v>7.0</v>
      </c>
      <c r="B183" s="19" t="s">
        <v>45</v>
      </c>
      <c r="C183" s="20" t="s">
        <v>46</v>
      </c>
      <c r="D183" s="13"/>
      <c r="E183" s="32" t="s">
        <v>16</v>
      </c>
      <c r="F183" s="33"/>
      <c r="G183" s="34"/>
      <c r="H183" s="35"/>
      <c r="I183" s="19"/>
      <c r="J183" s="36"/>
      <c r="K183" s="36"/>
      <c r="L183" s="36"/>
      <c r="M183" s="34"/>
    </row>
    <row r="184" ht="48.75" customHeight="1">
      <c r="A184" s="18">
        <v>8.0</v>
      </c>
      <c r="B184" s="19" t="s">
        <v>47</v>
      </c>
      <c r="C184" s="20" t="s">
        <v>48</v>
      </c>
      <c r="D184" s="13"/>
      <c r="E184" s="31"/>
      <c r="F184" s="31"/>
      <c r="G184" s="34"/>
      <c r="H184" s="31"/>
      <c r="I184" s="19"/>
      <c r="J184" s="36"/>
      <c r="K184" s="36"/>
      <c r="L184" s="36"/>
      <c r="M184" s="34"/>
    </row>
    <row r="185" ht="48.75" customHeight="1">
      <c r="A185" s="6"/>
      <c r="B185" s="2"/>
      <c r="C185" s="2"/>
      <c r="D185" s="2"/>
      <c r="E185" s="8"/>
      <c r="F185" s="8"/>
      <c r="G185" s="8"/>
      <c r="H185" s="8"/>
      <c r="I185" s="8"/>
      <c r="J185" s="8"/>
      <c r="K185" s="8"/>
      <c r="L185" s="8"/>
      <c r="M185" s="8"/>
    </row>
    <row r="186" ht="48.75" customHeight="1">
      <c r="A186" s="9" t="s">
        <v>2</v>
      </c>
      <c r="B186" s="9" t="s">
        <v>3</v>
      </c>
      <c r="C186" s="9" t="s">
        <v>4</v>
      </c>
      <c r="E186" s="10"/>
      <c r="F186" s="10"/>
      <c r="G186" s="11" t="s">
        <v>5</v>
      </c>
      <c r="H186" s="12" t="s">
        <v>49</v>
      </c>
      <c r="I186" s="13"/>
      <c r="J186" s="14">
        <v>1.0</v>
      </c>
      <c r="K186" s="14">
        <v>2.0</v>
      </c>
      <c r="L186" s="14">
        <v>3.0</v>
      </c>
      <c r="M186" s="11" t="s">
        <v>7</v>
      </c>
    </row>
    <row r="187" ht="48.75" customHeight="1">
      <c r="A187" s="18">
        <v>1.0</v>
      </c>
      <c r="B187" s="19" t="s">
        <v>50</v>
      </c>
      <c r="C187" s="20" t="s">
        <v>51</v>
      </c>
      <c r="D187" s="13"/>
      <c r="E187" s="37" t="s">
        <v>16</v>
      </c>
      <c r="F187" s="38"/>
      <c r="G187" s="39"/>
      <c r="H187" s="40"/>
      <c r="I187" s="19"/>
      <c r="J187" s="42"/>
      <c r="K187" s="42"/>
      <c r="L187" s="42"/>
      <c r="M187" s="39"/>
    </row>
    <row r="188" ht="48.75" customHeight="1">
      <c r="A188" s="18">
        <v>2.0</v>
      </c>
      <c r="B188" s="19" t="s">
        <v>52</v>
      </c>
      <c r="C188" s="20" t="s">
        <v>53</v>
      </c>
      <c r="D188" s="13"/>
      <c r="E188" s="31"/>
      <c r="F188" s="31"/>
      <c r="G188" s="39"/>
      <c r="H188" s="31"/>
      <c r="I188" s="19"/>
      <c r="J188" s="42"/>
      <c r="K188" s="42"/>
      <c r="L188" s="42"/>
      <c r="M188" s="39"/>
    </row>
    <row r="189" ht="48.75" customHeight="1">
      <c r="A189" s="18">
        <v>3.0</v>
      </c>
      <c r="B189" s="19" t="s">
        <v>54</v>
      </c>
      <c r="C189" s="20" t="s">
        <v>23</v>
      </c>
      <c r="D189" s="13"/>
      <c r="E189" s="32" t="s">
        <v>16</v>
      </c>
      <c r="F189" s="33"/>
      <c r="G189" s="34"/>
      <c r="H189" s="35"/>
      <c r="I189" s="19"/>
      <c r="J189" s="36"/>
      <c r="K189" s="36"/>
      <c r="L189" s="36"/>
      <c r="M189" s="34"/>
    </row>
    <row r="190" ht="48.75" customHeight="1">
      <c r="A190" s="18">
        <v>4.0</v>
      </c>
      <c r="B190" s="19" t="s">
        <v>55</v>
      </c>
      <c r="C190" s="20" t="s">
        <v>56</v>
      </c>
      <c r="D190" s="13"/>
      <c r="E190" s="31"/>
      <c r="F190" s="31"/>
      <c r="G190" s="34"/>
      <c r="H190" s="31"/>
      <c r="I190" s="19"/>
      <c r="J190" s="36"/>
      <c r="K190" s="36"/>
      <c r="L190" s="36"/>
      <c r="M190" s="34"/>
    </row>
    <row r="191" ht="48.75" customHeight="1">
      <c r="A191" s="18">
        <v>5.0</v>
      </c>
      <c r="B191" s="19" t="s">
        <v>57</v>
      </c>
      <c r="C191" s="20" t="s">
        <v>58</v>
      </c>
      <c r="D191" s="13"/>
      <c r="E191" s="37" t="s">
        <v>16</v>
      </c>
      <c r="F191" s="38"/>
      <c r="G191" s="39"/>
      <c r="H191" s="46"/>
      <c r="I191" s="19"/>
      <c r="J191" s="42"/>
      <c r="K191" s="42"/>
      <c r="L191" s="42"/>
      <c r="M191" s="39"/>
    </row>
    <row r="192" ht="48.75" customHeight="1">
      <c r="A192" s="18">
        <v>6.0</v>
      </c>
      <c r="B192" s="19" t="s">
        <v>59</v>
      </c>
      <c r="C192" s="20" t="s">
        <v>60</v>
      </c>
      <c r="D192" s="13"/>
      <c r="E192" s="31"/>
      <c r="F192" s="31"/>
      <c r="G192" s="39"/>
      <c r="H192" s="31"/>
      <c r="I192" s="19"/>
      <c r="J192" s="42"/>
      <c r="K192" s="42"/>
      <c r="L192" s="42"/>
      <c r="M192" s="39"/>
    </row>
    <row r="193" ht="48.75" customHeight="1">
      <c r="A193" s="18">
        <v>7.0</v>
      </c>
      <c r="B193" s="19" t="s">
        <v>45</v>
      </c>
      <c r="C193" s="20" t="s">
        <v>46</v>
      </c>
      <c r="D193" s="13"/>
      <c r="E193" s="32" t="s">
        <v>16</v>
      </c>
      <c r="F193" s="33"/>
      <c r="G193" s="34"/>
      <c r="H193" s="35"/>
      <c r="I193" s="19"/>
      <c r="J193" s="36"/>
      <c r="K193" s="36"/>
      <c r="L193" s="36"/>
      <c r="M193" s="34"/>
    </row>
    <row r="194" ht="48.75" customHeight="1">
      <c r="A194" s="18">
        <v>8.0</v>
      </c>
      <c r="B194" s="19" t="s">
        <v>47</v>
      </c>
      <c r="C194" s="20" t="s">
        <v>48</v>
      </c>
      <c r="D194" s="13"/>
      <c r="E194" s="31"/>
      <c r="F194" s="31"/>
      <c r="G194" s="34"/>
      <c r="H194" s="31"/>
      <c r="I194" s="19"/>
      <c r="J194" s="36"/>
      <c r="K194" s="36"/>
      <c r="L194" s="36"/>
      <c r="M194" s="34"/>
    </row>
    <row r="195" ht="48.75" customHeight="1">
      <c r="A195" s="6"/>
      <c r="B195" s="2"/>
      <c r="C195" s="2"/>
      <c r="D195" s="2"/>
      <c r="E195" s="8"/>
      <c r="F195" s="8"/>
      <c r="G195" s="8"/>
      <c r="H195" s="8"/>
      <c r="I195" s="8"/>
      <c r="J195" s="8"/>
      <c r="K195" s="8"/>
      <c r="L195" s="8"/>
      <c r="M195" s="8"/>
    </row>
    <row r="196" ht="48.75" customHeight="1">
      <c r="A196" s="9" t="s">
        <v>2</v>
      </c>
      <c r="B196" s="9" t="s">
        <v>3</v>
      </c>
      <c r="C196" s="9" t="s">
        <v>4</v>
      </c>
      <c r="E196" s="10"/>
      <c r="F196" s="10"/>
      <c r="G196" s="11" t="s">
        <v>5</v>
      </c>
      <c r="H196" s="12" t="s">
        <v>49</v>
      </c>
      <c r="I196" s="13"/>
      <c r="J196" s="14">
        <v>1.0</v>
      </c>
      <c r="K196" s="14">
        <v>2.0</v>
      </c>
      <c r="L196" s="14">
        <v>3.0</v>
      </c>
      <c r="M196" s="11" t="s">
        <v>7</v>
      </c>
    </row>
    <row r="197" ht="48.75" customHeight="1">
      <c r="A197" s="18">
        <v>1.0</v>
      </c>
      <c r="B197" s="19" t="s">
        <v>50</v>
      </c>
      <c r="C197" s="20" t="s">
        <v>51</v>
      </c>
      <c r="D197" s="13"/>
      <c r="E197" s="37" t="s">
        <v>16</v>
      </c>
      <c r="F197" s="38"/>
      <c r="G197" s="39"/>
      <c r="H197" s="40"/>
      <c r="I197" s="19"/>
      <c r="J197" s="42"/>
      <c r="K197" s="42"/>
      <c r="L197" s="42"/>
      <c r="M197" s="39"/>
    </row>
    <row r="198" ht="48.75" customHeight="1">
      <c r="A198" s="18">
        <v>2.0</v>
      </c>
      <c r="B198" s="19" t="s">
        <v>52</v>
      </c>
      <c r="C198" s="20" t="s">
        <v>53</v>
      </c>
      <c r="D198" s="13"/>
      <c r="E198" s="31"/>
      <c r="F198" s="31"/>
      <c r="G198" s="39"/>
      <c r="H198" s="31"/>
      <c r="I198" s="19"/>
      <c r="J198" s="42"/>
      <c r="K198" s="42"/>
      <c r="L198" s="42"/>
      <c r="M198" s="39"/>
    </row>
    <row r="199" ht="48.75" customHeight="1">
      <c r="A199" s="18">
        <v>3.0</v>
      </c>
      <c r="B199" s="19" t="s">
        <v>54</v>
      </c>
      <c r="C199" s="20" t="s">
        <v>23</v>
      </c>
      <c r="D199" s="13"/>
      <c r="E199" s="32" t="s">
        <v>16</v>
      </c>
      <c r="F199" s="33"/>
      <c r="G199" s="34"/>
      <c r="H199" s="35"/>
      <c r="I199" s="19"/>
      <c r="J199" s="36"/>
      <c r="K199" s="36"/>
      <c r="L199" s="36"/>
      <c r="M199" s="34"/>
    </row>
    <row r="200" ht="48.75" customHeight="1">
      <c r="A200" s="18">
        <v>4.0</v>
      </c>
      <c r="B200" s="19" t="s">
        <v>55</v>
      </c>
      <c r="C200" s="20" t="s">
        <v>56</v>
      </c>
      <c r="D200" s="13"/>
      <c r="E200" s="31"/>
      <c r="F200" s="31"/>
      <c r="G200" s="34"/>
      <c r="H200" s="31"/>
      <c r="I200" s="19"/>
      <c r="J200" s="36"/>
      <c r="K200" s="36"/>
      <c r="L200" s="36"/>
      <c r="M200" s="34"/>
    </row>
    <row r="201" ht="48.75" customHeight="1">
      <c r="A201" s="18">
        <v>5.0</v>
      </c>
      <c r="B201" s="19" t="s">
        <v>57</v>
      </c>
      <c r="C201" s="20" t="s">
        <v>58</v>
      </c>
      <c r="D201" s="13"/>
      <c r="E201" s="37" t="s">
        <v>16</v>
      </c>
      <c r="F201" s="38"/>
      <c r="G201" s="39"/>
      <c r="H201" s="46"/>
      <c r="I201" s="19"/>
      <c r="J201" s="42"/>
      <c r="K201" s="42"/>
      <c r="L201" s="42"/>
      <c r="M201" s="39"/>
    </row>
    <row r="202" ht="48.75" customHeight="1">
      <c r="A202" s="18">
        <v>6.0</v>
      </c>
      <c r="B202" s="19" t="s">
        <v>59</v>
      </c>
      <c r="C202" s="20" t="s">
        <v>60</v>
      </c>
      <c r="D202" s="13"/>
      <c r="E202" s="31"/>
      <c r="F202" s="31"/>
      <c r="G202" s="39"/>
      <c r="H202" s="31"/>
      <c r="I202" s="19"/>
      <c r="J202" s="42"/>
      <c r="K202" s="42"/>
      <c r="L202" s="42"/>
      <c r="M202" s="39"/>
    </row>
    <row r="203" ht="48.75" customHeight="1">
      <c r="A203" s="18">
        <v>7.0</v>
      </c>
      <c r="B203" s="19" t="s">
        <v>45</v>
      </c>
      <c r="C203" s="20" t="s">
        <v>46</v>
      </c>
      <c r="D203" s="13"/>
      <c r="E203" s="32" t="s">
        <v>16</v>
      </c>
      <c r="F203" s="33"/>
      <c r="G203" s="34"/>
      <c r="H203" s="35"/>
      <c r="I203" s="19"/>
      <c r="J203" s="36"/>
      <c r="K203" s="36"/>
      <c r="L203" s="36"/>
      <c r="M203" s="34"/>
    </row>
    <row r="204" ht="48.75" customHeight="1">
      <c r="A204" s="18">
        <v>8.0</v>
      </c>
      <c r="B204" s="19" t="s">
        <v>47</v>
      </c>
      <c r="C204" s="20" t="s">
        <v>48</v>
      </c>
      <c r="D204" s="13"/>
      <c r="E204" s="31"/>
      <c r="F204" s="31"/>
      <c r="G204" s="34"/>
      <c r="H204" s="31"/>
      <c r="I204" s="19"/>
      <c r="J204" s="36"/>
      <c r="K204" s="36"/>
      <c r="L204" s="36"/>
      <c r="M204" s="34"/>
    </row>
    <row r="205" ht="48.75" customHeight="1">
      <c r="A205" s="6"/>
      <c r="B205" s="2"/>
      <c r="C205" s="2"/>
      <c r="D205" s="2"/>
      <c r="E205" s="8"/>
      <c r="F205" s="8"/>
      <c r="G205" s="8"/>
      <c r="H205" s="8"/>
      <c r="I205" s="8"/>
      <c r="J205" s="8"/>
      <c r="K205" s="8"/>
      <c r="L205" s="8"/>
      <c r="M205" s="8"/>
    </row>
    <row r="206" ht="48.75" customHeight="1">
      <c r="A206" s="9" t="s">
        <v>2</v>
      </c>
      <c r="B206" s="9" t="s">
        <v>3</v>
      </c>
      <c r="C206" s="9" t="s">
        <v>4</v>
      </c>
      <c r="E206" s="10"/>
      <c r="F206" s="10"/>
      <c r="G206" s="11" t="s">
        <v>5</v>
      </c>
      <c r="H206" s="12" t="s">
        <v>49</v>
      </c>
      <c r="I206" s="13"/>
      <c r="J206" s="14">
        <v>1.0</v>
      </c>
      <c r="K206" s="14">
        <v>2.0</v>
      </c>
      <c r="L206" s="14">
        <v>3.0</v>
      </c>
      <c r="M206" s="11" t="s">
        <v>7</v>
      </c>
    </row>
    <row r="207" ht="48.75" customHeight="1">
      <c r="A207" s="18">
        <v>1.0</v>
      </c>
      <c r="B207" s="19" t="s">
        <v>50</v>
      </c>
      <c r="C207" s="20" t="s">
        <v>51</v>
      </c>
      <c r="D207" s="13"/>
      <c r="E207" s="37" t="s">
        <v>16</v>
      </c>
      <c r="F207" s="38"/>
      <c r="G207" s="39"/>
      <c r="H207" s="40"/>
      <c r="I207" s="19"/>
      <c r="J207" s="42"/>
      <c r="K207" s="42"/>
      <c r="L207" s="42"/>
      <c r="M207" s="39"/>
    </row>
    <row r="208" ht="48.75" customHeight="1">
      <c r="A208" s="18">
        <v>2.0</v>
      </c>
      <c r="B208" s="19" t="s">
        <v>52</v>
      </c>
      <c r="C208" s="20" t="s">
        <v>53</v>
      </c>
      <c r="D208" s="13"/>
      <c r="E208" s="31"/>
      <c r="F208" s="31"/>
      <c r="G208" s="39"/>
      <c r="H208" s="31"/>
      <c r="I208" s="19"/>
      <c r="J208" s="42"/>
      <c r="K208" s="42"/>
      <c r="L208" s="42"/>
      <c r="M208" s="39"/>
    </row>
    <row r="209" ht="48.75" customHeight="1">
      <c r="A209" s="18">
        <v>3.0</v>
      </c>
      <c r="B209" s="19" t="s">
        <v>54</v>
      </c>
      <c r="C209" s="20" t="s">
        <v>23</v>
      </c>
      <c r="D209" s="13"/>
      <c r="E209" s="32" t="s">
        <v>16</v>
      </c>
      <c r="F209" s="33"/>
      <c r="G209" s="34"/>
      <c r="H209" s="35"/>
      <c r="I209" s="19"/>
      <c r="J209" s="36"/>
      <c r="K209" s="36"/>
      <c r="L209" s="36"/>
      <c r="M209" s="34"/>
    </row>
    <row r="210" ht="48.75" customHeight="1">
      <c r="A210" s="18">
        <v>4.0</v>
      </c>
      <c r="B210" s="19" t="s">
        <v>55</v>
      </c>
      <c r="C210" s="20" t="s">
        <v>56</v>
      </c>
      <c r="D210" s="13"/>
      <c r="E210" s="31"/>
      <c r="F210" s="31"/>
      <c r="G210" s="34"/>
      <c r="H210" s="31"/>
      <c r="I210" s="19"/>
      <c r="J210" s="36"/>
      <c r="K210" s="36"/>
      <c r="L210" s="36"/>
      <c r="M210" s="34"/>
    </row>
    <row r="211" ht="48.75" customHeight="1">
      <c r="A211" s="18">
        <v>5.0</v>
      </c>
      <c r="B211" s="19" t="s">
        <v>57</v>
      </c>
      <c r="C211" s="20" t="s">
        <v>58</v>
      </c>
      <c r="D211" s="13"/>
      <c r="E211" s="37" t="s">
        <v>16</v>
      </c>
      <c r="F211" s="38"/>
      <c r="G211" s="39"/>
      <c r="H211" s="46"/>
      <c r="I211" s="19"/>
      <c r="J211" s="42"/>
      <c r="K211" s="42"/>
      <c r="L211" s="42"/>
      <c r="M211" s="39"/>
    </row>
    <row r="212" ht="48.75" customHeight="1">
      <c r="A212" s="18">
        <v>6.0</v>
      </c>
      <c r="B212" s="19" t="s">
        <v>59</v>
      </c>
      <c r="C212" s="20" t="s">
        <v>60</v>
      </c>
      <c r="D212" s="13"/>
      <c r="E212" s="31"/>
      <c r="F212" s="31"/>
      <c r="G212" s="39"/>
      <c r="H212" s="31"/>
      <c r="I212" s="19"/>
      <c r="J212" s="42"/>
      <c r="K212" s="42"/>
      <c r="L212" s="42"/>
      <c r="M212" s="39"/>
    </row>
    <row r="213" ht="48.75" customHeight="1">
      <c r="A213" s="18">
        <v>7.0</v>
      </c>
      <c r="B213" s="19" t="s">
        <v>45</v>
      </c>
      <c r="C213" s="20" t="s">
        <v>46</v>
      </c>
      <c r="D213" s="13"/>
      <c r="E213" s="32" t="s">
        <v>16</v>
      </c>
      <c r="F213" s="33"/>
      <c r="G213" s="34"/>
      <c r="H213" s="35"/>
      <c r="I213" s="19"/>
      <c r="J213" s="36"/>
      <c r="K213" s="36"/>
      <c r="L213" s="36"/>
      <c r="M213" s="34"/>
    </row>
    <row r="214" ht="48.75" customHeight="1">
      <c r="A214" s="18">
        <v>8.0</v>
      </c>
      <c r="B214" s="19" t="s">
        <v>47</v>
      </c>
      <c r="C214" s="20" t="s">
        <v>48</v>
      </c>
      <c r="D214" s="13"/>
      <c r="E214" s="31"/>
      <c r="F214" s="31"/>
      <c r="G214" s="34"/>
      <c r="H214" s="31"/>
      <c r="I214" s="19"/>
      <c r="J214" s="36"/>
      <c r="K214" s="36"/>
      <c r="L214" s="36"/>
      <c r="M214" s="34"/>
    </row>
    <row r="215" ht="48.75" customHeight="1">
      <c r="A215" s="6"/>
      <c r="B215" s="2"/>
      <c r="C215" s="2"/>
      <c r="D215" s="2"/>
      <c r="E215" s="8"/>
      <c r="F215" s="8"/>
      <c r="G215" s="8"/>
      <c r="H215" s="8"/>
      <c r="I215" s="8"/>
      <c r="J215" s="8"/>
      <c r="K215" s="8"/>
      <c r="L215" s="8"/>
      <c r="M215" s="8"/>
    </row>
    <row r="216" ht="48.75" customHeight="1">
      <c r="A216" s="9" t="s">
        <v>2</v>
      </c>
      <c r="B216" s="9" t="s">
        <v>3</v>
      </c>
      <c r="C216" s="9" t="s">
        <v>4</v>
      </c>
      <c r="E216" s="10"/>
      <c r="F216" s="10"/>
      <c r="G216" s="11" t="s">
        <v>5</v>
      </c>
      <c r="H216" s="12" t="s">
        <v>49</v>
      </c>
      <c r="I216" s="13"/>
      <c r="J216" s="14">
        <v>1.0</v>
      </c>
      <c r="K216" s="14">
        <v>2.0</v>
      </c>
      <c r="L216" s="14">
        <v>3.0</v>
      </c>
      <c r="M216" s="11" t="s">
        <v>7</v>
      </c>
    </row>
    <row r="217" ht="48.75" customHeight="1">
      <c r="A217" s="18">
        <v>1.0</v>
      </c>
      <c r="B217" s="19" t="s">
        <v>50</v>
      </c>
      <c r="C217" s="20" t="s">
        <v>51</v>
      </c>
      <c r="D217" s="13"/>
      <c r="E217" s="37" t="s">
        <v>16</v>
      </c>
      <c r="F217" s="38"/>
      <c r="G217" s="39"/>
      <c r="H217" s="40"/>
      <c r="I217" s="19"/>
      <c r="J217" s="42"/>
      <c r="K217" s="42"/>
      <c r="L217" s="42"/>
      <c r="M217" s="39"/>
    </row>
    <row r="218" ht="48.75" customHeight="1">
      <c r="A218" s="18">
        <v>2.0</v>
      </c>
      <c r="B218" s="19" t="s">
        <v>52</v>
      </c>
      <c r="C218" s="20" t="s">
        <v>53</v>
      </c>
      <c r="D218" s="13"/>
      <c r="E218" s="31"/>
      <c r="F218" s="31"/>
      <c r="G218" s="39"/>
      <c r="H218" s="31"/>
      <c r="I218" s="19"/>
      <c r="J218" s="42"/>
      <c r="K218" s="42"/>
      <c r="L218" s="42"/>
      <c r="M218" s="39"/>
    </row>
    <row r="219" ht="48.75" customHeight="1">
      <c r="A219" s="18">
        <v>3.0</v>
      </c>
      <c r="B219" s="19" t="s">
        <v>54</v>
      </c>
      <c r="C219" s="20" t="s">
        <v>23</v>
      </c>
      <c r="D219" s="13"/>
      <c r="E219" s="32" t="s">
        <v>16</v>
      </c>
      <c r="F219" s="33"/>
      <c r="G219" s="34"/>
      <c r="H219" s="35"/>
      <c r="I219" s="19"/>
      <c r="J219" s="36"/>
      <c r="K219" s="36"/>
      <c r="L219" s="36"/>
      <c r="M219" s="34"/>
    </row>
    <row r="220" ht="48.75" customHeight="1">
      <c r="A220" s="18">
        <v>4.0</v>
      </c>
      <c r="B220" s="19" t="s">
        <v>55</v>
      </c>
      <c r="C220" s="20" t="s">
        <v>56</v>
      </c>
      <c r="D220" s="13"/>
      <c r="E220" s="31"/>
      <c r="F220" s="31"/>
      <c r="G220" s="34"/>
      <c r="H220" s="31"/>
      <c r="I220" s="19"/>
      <c r="J220" s="36"/>
      <c r="K220" s="36"/>
      <c r="L220" s="36"/>
      <c r="M220" s="34"/>
    </row>
    <row r="221" ht="48.75" customHeight="1">
      <c r="A221" s="18">
        <v>5.0</v>
      </c>
      <c r="B221" s="19" t="s">
        <v>57</v>
      </c>
      <c r="C221" s="20" t="s">
        <v>58</v>
      </c>
      <c r="D221" s="13"/>
      <c r="E221" s="37" t="s">
        <v>16</v>
      </c>
      <c r="F221" s="38"/>
      <c r="G221" s="39"/>
      <c r="H221" s="46"/>
      <c r="I221" s="19"/>
      <c r="J221" s="42"/>
      <c r="K221" s="42"/>
      <c r="L221" s="42"/>
      <c r="M221" s="39"/>
    </row>
    <row r="222" ht="46.5" customHeight="1">
      <c r="A222" s="18">
        <v>6.0</v>
      </c>
      <c r="B222" s="19" t="s">
        <v>59</v>
      </c>
      <c r="C222" s="20" t="s">
        <v>60</v>
      </c>
      <c r="D222" s="13"/>
      <c r="E222" s="31"/>
      <c r="F222" s="31"/>
      <c r="G222" s="39"/>
      <c r="H222" s="31"/>
      <c r="I222" s="19"/>
      <c r="J222" s="42"/>
      <c r="K222" s="42"/>
      <c r="L222" s="42"/>
      <c r="M222" s="39"/>
    </row>
    <row r="223" ht="46.5" customHeight="1">
      <c r="A223" s="18">
        <v>7.0</v>
      </c>
      <c r="B223" s="19" t="s">
        <v>45</v>
      </c>
      <c r="C223" s="20" t="s">
        <v>46</v>
      </c>
      <c r="D223" s="13"/>
      <c r="E223" s="32" t="s">
        <v>16</v>
      </c>
      <c r="F223" s="33"/>
      <c r="G223" s="34"/>
      <c r="H223" s="35"/>
      <c r="I223" s="19"/>
      <c r="J223" s="36"/>
      <c r="K223" s="36"/>
      <c r="L223" s="36"/>
      <c r="M223" s="34"/>
    </row>
    <row r="224" ht="46.5" customHeight="1">
      <c r="A224" s="18">
        <v>8.0</v>
      </c>
      <c r="B224" s="19" t="s">
        <v>47</v>
      </c>
      <c r="C224" s="20" t="s">
        <v>48</v>
      </c>
      <c r="D224" s="13"/>
      <c r="E224" s="31"/>
      <c r="F224" s="31"/>
      <c r="G224" s="34"/>
      <c r="H224" s="31"/>
      <c r="I224" s="19"/>
      <c r="J224" s="36"/>
      <c r="K224" s="36"/>
      <c r="L224" s="36"/>
      <c r="M224" s="34"/>
    </row>
    <row r="225" ht="46.5" customHeight="1">
      <c r="A225" s="18" t="s">
        <v>61</v>
      </c>
      <c r="B225" s="19" t="s">
        <v>62</v>
      </c>
      <c r="C225" s="20" t="s">
        <v>48</v>
      </c>
      <c r="D225" s="13"/>
      <c r="E225" s="47"/>
      <c r="F225" s="48"/>
      <c r="G225" s="34"/>
      <c r="H225" s="49"/>
      <c r="I225" s="19"/>
      <c r="J225" s="36"/>
      <c r="K225" s="36"/>
      <c r="L225" s="36"/>
      <c r="M225" s="34"/>
    </row>
    <row r="226" ht="46.5" customHeight="1">
      <c r="A226" s="6"/>
      <c r="B226" s="2"/>
      <c r="C226" s="2"/>
      <c r="D226" s="2"/>
      <c r="E226" s="2"/>
      <c r="F226" s="2"/>
      <c r="G226" s="2"/>
      <c r="H226" s="2"/>
      <c r="J226" s="7" t="s">
        <v>7</v>
      </c>
    </row>
    <row r="227" ht="46.5" customHeight="1">
      <c r="A227" s="9" t="s">
        <v>2</v>
      </c>
      <c r="B227" s="9" t="s">
        <v>3</v>
      </c>
      <c r="C227" s="9" t="s">
        <v>4</v>
      </c>
      <c r="E227" s="10"/>
      <c r="F227" s="10"/>
      <c r="G227" s="11" t="s">
        <v>5</v>
      </c>
      <c r="H227" s="12" t="s">
        <v>63</v>
      </c>
      <c r="I227" s="13"/>
      <c r="J227" s="14">
        <v>1.0</v>
      </c>
      <c r="K227" s="14">
        <v>2.0</v>
      </c>
      <c r="L227" s="14">
        <v>3.0</v>
      </c>
      <c r="M227" s="11" t="s">
        <v>7</v>
      </c>
    </row>
    <row r="228" ht="46.5" customHeight="1">
      <c r="A228" s="18" t="s">
        <v>64</v>
      </c>
      <c r="B228" s="19" t="s">
        <v>65</v>
      </c>
      <c r="C228" s="20" t="s">
        <v>66</v>
      </c>
      <c r="D228" s="13"/>
      <c r="E228" s="37" t="s">
        <v>16</v>
      </c>
      <c r="F228" s="38">
        <v>0.7291666666666666</v>
      </c>
      <c r="G228" s="39"/>
      <c r="H228" s="40"/>
      <c r="I228" s="41"/>
      <c r="J228" s="42"/>
      <c r="K228" s="42"/>
      <c r="L228" s="42"/>
      <c r="M228" s="39"/>
    </row>
    <row r="229" ht="46.5" customHeight="1">
      <c r="A229" s="18" t="s">
        <v>67</v>
      </c>
      <c r="B229" s="19" t="s">
        <v>52</v>
      </c>
      <c r="C229" s="20" t="s">
        <v>68</v>
      </c>
      <c r="D229" s="13"/>
      <c r="E229" s="31"/>
      <c r="F229" s="31"/>
      <c r="G229" s="39"/>
      <c r="H229" s="31"/>
      <c r="I229" s="41"/>
      <c r="J229" s="42"/>
      <c r="K229" s="42"/>
      <c r="L229" s="42"/>
      <c r="M229" s="39"/>
    </row>
    <row r="230" ht="46.5" customHeight="1">
      <c r="A230" s="18" t="s">
        <v>69</v>
      </c>
      <c r="B230" s="19" t="s">
        <v>70</v>
      </c>
      <c r="C230" s="20" t="s">
        <v>71</v>
      </c>
      <c r="D230" s="13"/>
      <c r="E230" s="32" t="s">
        <v>16</v>
      </c>
      <c r="F230" s="33">
        <v>0.7638888888888888</v>
      </c>
      <c r="G230" s="34"/>
      <c r="H230" s="50"/>
      <c r="I230" s="19"/>
      <c r="J230" s="36"/>
      <c r="K230" s="36"/>
      <c r="L230" s="36"/>
      <c r="M230" s="34"/>
    </row>
    <row r="231" ht="46.5" customHeight="1">
      <c r="A231" s="18" t="s">
        <v>72</v>
      </c>
      <c r="B231" s="19" t="s">
        <v>73</v>
      </c>
      <c r="C231" s="20" t="s">
        <v>60</v>
      </c>
      <c r="D231" s="13"/>
      <c r="E231" s="31"/>
      <c r="F231" s="31"/>
      <c r="G231" s="34"/>
      <c r="H231" s="31"/>
      <c r="I231" s="19"/>
      <c r="J231" s="36"/>
      <c r="K231" s="36"/>
      <c r="L231" s="36"/>
      <c r="M231" s="34"/>
    </row>
    <row r="232" ht="46.5" customHeight="1">
      <c r="A232" s="18" t="s">
        <v>74</v>
      </c>
      <c r="B232" s="19" t="s">
        <v>75</v>
      </c>
      <c r="C232" s="20" t="s">
        <v>51</v>
      </c>
      <c r="D232" s="13"/>
      <c r="E232" s="37" t="s">
        <v>16</v>
      </c>
      <c r="F232" s="38">
        <v>0.7986111111111112</v>
      </c>
      <c r="G232" s="39"/>
      <c r="H232" s="40"/>
      <c r="I232" s="41"/>
      <c r="J232" s="42"/>
      <c r="K232" s="42"/>
      <c r="L232" s="42"/>
      <c r="M232" s="39"/>
    </row>
    <row r="233">
      <c r="A233" s="18" t="s">
        <v>76</v>
      </c>
      <c r="B233" s="19" t="s">
        <v>77</v>
      </c>
      <c r="C233" s="20" t="s">
        <v>58</v>
      </c>
      <c r="D233" s="13"/>
      <c r="E233" s="31"/>
      <c r="F233" s="31"/>
      <c r="G233" s="39"/>
      <c r="H233" s="31"/>
      <c r="I233" s="41"/>
      <c r="J233" s="42"/>
      <c r="K233" s="42"/>
      <c r="L233" s="42"/>
      <c r="M233" s="39"/>
    </row>
    <row r="234">
      <c r="A234" s="18" t="s">
        <v>78</v>
      </c>
      <c r="B234" s="19" t="s">
        <v>79</v>
      </c>
      <c r="C234" s="20" t="s">
        <v>80</v>
      </c>
      <c r="D234" s="13"/>
      <c r="E234" s="32" t="s">
        <v>16</v>
      </c>
      <c r="F234" s="33">
        <v>0.8333333333333334</v>
      </c>
      <c r="G234" s="34"/>
      <c r="H234" s="50"/>
      <c r="I234" s="19"/>
      <c r="J234" s="36"/>
      <c r="K234" s="36"/>
      <c r="L234" s="36"/>
      <c r="M234" s="34"/>
    </row>
    <row r="235">
      <c r="A235" s="18" t="s">
        <v>61</v>
      </c>
      <c r="B235" s="19" t="s">
        <v>62</v>
      </c>
      <c r="C235" s="20" t="s">
        <v>48</v>
      </c>
      <c r="D235" s="13"/>
      <c r="E235" s="31"/>
      <c r="F235" s="31"/>
      <c r="G235" s="34"/>
      <c r="H235" s="31"/>
      <c r="I235" s="19"/>
      <c r="J235" s="36"/>
      <c r="K235" s="36"/>
      <c r="L235" s="36"/>
      <c r="M235" s="34"/>
    </row>
  </sheetData>
  <mergeCells count="492">
    <mergeCell ref="E2:S5"/>
    <mergeCell ref="C8:D8"/>
    <mergeCell ref="H8:I8"/>
    <mergeCell ref="C9:D9"/>
    <mergeCell ref="E9:E10"/>
    <mergeCell ref="F9:F10"/>
    <mergeCell ref="H9:H10"/>
    <mergeCell ref="C10:D10"/>
    <mergeCell ref="C11:D11"/>
    <mergeCell ref="E11:E12"/>
    <mergeCell ref="F11:F12"/>
    <mergeCell ref="H11:H12"/>
    <mergeCell ref="C12:D12"/>
    <mergeCell ref="C13:D13"/>
    <mergeCell ref="E13:E14"/>
    <mergeCell ref="F13:F14"/>
    <mergeCell ref="H13:H14"/>
    <mergeCell ref="C14:D14"/>
    <mergeCell ref="C16:D16"/>
    <mergeCell ref="H16:I16"/>
    <mergeCell ref="C17:D17"/>
    <mergeCell ref="E17:E18"/>
    <mergeCell ref="F17:F18"/>
    <mergeCell ref="H17:H18"/>
    <mergeCell ref="C18:D18"/>
    <mergeCell ref="E19:E20"/>
    <mergeCell ref="F19:F20"/>
    <mergeCell ref="H19:H20"/>
    <mergeCell ref="C19:D19"/>
    <mergeCell ref="C20:D20"/>
    <mergeCell ref="C21:D21"/>
    <mergeCell ref="E21:E22"/>
    <mergeCell ref="F21:F22"/>
    <mergeCell ref="H21:H22"/>
    <mergeCell ref="C22:D22"/>
    <mergeCell ref="C24:D24"/>
    <mergeCell ref="H24:I24"/>
    <mergeCell ref="C25:D25"/>
    <mergeCell ref="F25:F26"/>
    <mergeCell ref="H25:H26"/>
    <mergeCell ref="C26:D26"/>
    <mergeCell ref="H27:H28"/>
    <mergeCell ref="C33:D33"/>
    <mergeCell ref="C34:D34"/>
    <mergeCell ref="H48:I48"/>
    <mergeCell ref="H49:H50"/>
    <mergeCell ref="H33:H34"/>
    <mergeCell ref="H35:H36"/>
    <mergeCell ref="H37:H38"/>
    <mergeCell ref="H40:I40"/>
    <mergeCell ref="H41:H42"/>
    <mergeCell ref="H43:H44"/>
    <mergeCell ref="H45:H46"/>
    <mergeCell ref="F57:F58"/>
    <mergeCell ref="H57:H58"/>
    <mergeCell ref="F45:F46"/>
    <mergeCell ref="F49:F50"/>
    <mergeCell ref="F51:F52"/>
    <mergeCell ref="H51:H52"/>
    <mergeCell ref="F53:F54"/>
    <mergeCell ref="H53:H54"/>
    <mergeCell ref="H56:I56"/>
    <mergeCell ref="E43:E44"/>
    <mergeCell ref="E45:E46"/>
    <mergeCell ref="E49:E50"/>
    <mergeCell ref="E51:E52"/>
    <mergeCell ref="E53:E54"/>
    <mergeCell ref="E57:E58"/>
    <mergeCell ref="E59:E60"/>
    <mergeCell ref="E85:E86"/>
    <mergeCell ref="E89:E90"/>
    <mergeCell ref="E67:E68"/>
    <mergeCell ref="E69:E70"/>
    <mergeCell ref="E73:E74"/>
    <mergeCell ref="E75:E76"/>
    <mergeCell ref="E77:E78"/>
    <mergeCell ref="E81:E82"/>
    <mergeCell ref="E83:E84"/>
    <mergeCell ref="F59:F60"/>
    <mergeCell ref="H59:H60"/>
    <mergeCell ref="F61:F62"/>
    <mergeCell ref="H61:H62"/>
    <mergeCell ref="C62:D62"/>
    <mergeCell ref="H64:I64"/>
    <mergeCell ref="E61:E62"/>
    <mergeCell ref="E65:E66"/>
    <mergeCell ref="F65:F66"/>
    <mergeCell ref="H65:H66"/>
    <mergeCell ref="C66:D66"/>
    <mergeCell ref="H67:H68"/>
    <mergeCell ref="C68:D68"/>
    <mergeCell ref="F75:F76"/>
    <mergeCell ref="F77:F78"/>
    <mergeCell ref="F67:F68"/>
    <mergeCell ref="F69:F70"/>
    <mergeCell ref="H69:H70"/>
    <mergeCell ref="H72:I72"/>
    <mergeCell ref="F73:F74"/>
    <mergeCell ref="H73:H74"/>
    <mergeCell ref="H75:H76"/>
    <mergeCell ref="H85:H86"/>
    <mergeCell ref="H88:I88"/>
    <mergeCell ref="H77:H78"/>
    <mergeCell ref="H80:I80"/>
    <mergeCell ref="F81:F82"/>
    <mergeCell ref="H81:H82"/>
    <mergeCell ref="F83:F84"/>
    <mergeCell ref="H83:H84"/>
    <mergeCell ref="F85:F86"/>
    <mergeCell ref="H147:H148"/>
    <mergeCell ref="H149:H150"/>
    <mergeCell ref="H152:I152"/>
    <mergeCell ref="E153:E154"/>
    <mergeCell ref="F153:F154"/>
    <mergeCell ref="H153:H154"/>
    <mergeCell ref="C154:D154"/>
    <mergeCell ref="E155:E156"/>
    <mergeCell ref="F155:F156"/>
    <mergeCell ref="H155:H156"/>
    <mergeCell ref="C156:D156"/>
    <mergeCell ref="E157:E158"/>
    <mergeCell ref="F157:F158"/>
    <mergeCell ref="C158:D158"/>
    <mergeCell ref="E93:E94"/>
    <mergeCell ref="F93:F94"/>
    <mergeCell ref="H93:H94"/>
    <mergeCell ref="C94:D94"/>
    <mergeCell ref="H96:I96"/>
    <mergeCell ref="F97:F98"/>
    <mergeCell ref="H97:H98"/>
    <mergeCell ref="H99:H100"/>
    <mergeCell ref="H101:H102"/>
    <mergeCell ref="H104:I104"/>
    <mergeCell ref="H105:H106"/>
    <mergeCell ref="H107:H108"/>
    <mergeCell ref="H112:I112"/>
    <mergeCell ref="H120:I120"/>
    <mergeCell ref="E97:E98"/>
    <mergeCell ref="C98:D98"/>
    <mergeCell ref="E99:E100"/>
    <mergeCell ref="F99:F100"/>
    <mergeCell ref="C100:D100"/>
    <mergeCell ref="F101:F102"/>
    <mergeCell ref="C102:D102"/>
    <mergeCell ref="E109:E110"/>
    <mergeCell ref="F109:F110"/>
    <mergeCell ref="H109:H110"/>
    <mergeCell ref="C110:D110"/>
    <mergeCell ref="E101:E102"/>
    <mergeCell ref="E105:E106"/>
    <mergeCell ref="F105:F106"/>
    <mergeCell ref="C106:D106"/>
    <mergeCell ref="E107:E108"/>
    <mergeCell ref="F107:F108"/>
    <mergeCell ref="C108:D108"/>
    <mergeCell ref="E113:E114"/>
    <mergeCell ref="F113:F114"/>
    <mergeCell ref="H113:H114"/>
    <mergeCell ref="C114:D114"/>
    <mergeCell ref="F115:F116"/>
    <mergeCell ref="H115:H116"/>
    <mergeCell ref="C116:D116"/>
    <mergeCell ref="H157:H158"/>
    <mergeCell ref="H160:I160"/>
    <mergeCell ref="E139:E140"/>
    <mergeCell ref="E141:E142"/>
    <mergeCell ref="F141:F142"/>
    <mergeCell ref="H141:H142"/>
    <mergeCell ref="C142:D142"/>
    <mergeCell ref="H144:I144"/>
    <mergeCell ref="E145:E146"/>
    <mergeCell ref="C146:D146"/>
    <mergeCell ref="F145:F146"/>
    <mergeCell ref="H145:H146"/>
    <mergeCell ref="E147:E148"/>
    <mergeCell ref="F147:F148"/>
    <mergeCell ref="C148:D148"/>
    <mergeCell ref="E149:E150"/>
    <mergeCell ref="F149:F150"/>
    <mergeCell ref="C150:D150"/>
    <mergeCell ref="C141:D141"/>
    <mergeCell ref="C144:D144"/>
    <mergeCell ref="C145:D145"/>
    <mergeCell ref="C147:D147"/>
    <mergeCell ref="C149:D149"/>
    <mergeCell ref="C152:D152"/>
    <mergeCell ref="C153:D153"/>
    <mergeCell ref="C155:D155"/>
    <mergeCell ref="C157:D157"/>
    <mergeCell ref="C160:D160"/>
    <mergeCell ref="C161:D161"/>
    <mergeCell ref="E161:E162"/>
    <mergeCell ref="F161:F162"/>
    <mergeCell ref="H161:H162"/>
    <mergeCell ref="C162:D162"/>
    <mergeCell ref="C163:D163"/>
    <mergeCell ref="E163:E164"/>
    <mergeCell ref="F163:F164"/>
    <mergeCell ref="H163:H164"/>
    <mergeCell ref="C164:D164"/>
    <mergeCell ref="C165:D165"/>
    <mergeCell ref="E165:E166"/>
    <mergeCell ref="F165:F166"/>
    <mergeCell ref="H165:H166"/>
    <mergeCell ref="C166:D166"/>
    <mergeCell ref="C168:D168"/>
    <mergeCell ref="H168:I168"/>
    <mergeCell ref="C169:D169"/>
    <mergeCell ref="E169:E170"/>
    <mergeCell ref="F169:F170"/>
    <mergeCell ref="H169:H170"/>
    <mergeCell ref="C170:D170"/>
    <mergeCell ref="E171:E172"/>
    <mergeCell ref="F171:F172"/>
    <mergeCell ref="H171:H172"/>
    <mergeCell ref="C171:D171"/>
    <mergeCell ref="C172:D172"/>
    <mergeCell ref="C173:D173"/>
    <mergeCell ref="E173:E174"/>
    <mergeCell ref="F173:F174"/>
    <mergeCell ref="H173:H174"/>
    <mergeCell ref="C174:D174"/>
    <mergeCell ref="C183:D183"/>
    <mergeCell ref="C184:D184"/>
    <mergeCell ref="E181:E182"/>
    <mergeCell ref="E183:E184"/>
    <mergeCell ref="F183:F184"/>
    <mergeCell ref="C179:D179"/>
    <mergeCell ref="C180:D180"/>
    <mergeCell ref="C181:D181"/>
    <mergeCell ref="F181:F182"/>
    <mergeCell ref="H181:H182"/>
    <mergeCell ref="C182:D182"/>
    <mergeCell ref="H183:H184"/>
    <mergeCell ref="E187:E188"/>
    <mergeCell ref="E189:E190"/>
    <mergeCell ref="F189:F190"/>
    <mergeCell ref="E191:E192"/>
    <mergeCell ref="F191:F192"/>
    <mergeCell ref="H191:H192"/>
    <mergeCell ref="H193:H194"/>
    <mergeCell ref="C186:D186"/>
    <mergeCell ref="H186:I186"/>
    <mergeCell ref="C187:D187"/>
    <mergeCell ref="F187:F188"/>
    <mergeCell ref="H187:H188"/>
    <mergeCell ref="C188:D188"/>
    <mergeCell ref="H189:H190"/>
    <mergeCell ref="C189:D189"/>
    <mergeCell ref="C190:D190"/>
    <mergeCell ref="C191:D191"/>
    <mergeCell ref="C192:D192"/>
    <mergeCell ref="C193:D193"/>
    <mergeCell ref="E193:E194"/>
    <mergeCell ref="F193:F194"/>
    <mergeCell ref="C194:D194"/>
    <mergeCell ref="C196:D196"/>
    <mergeCell ref="H196:I196"/>
    <mergeCell ref="C197:D197"/>
    <mergeCell ref="E197:E198"/>
    <mergeCell ref="F197:F198"/>
    <mergeCell ref="H197:H198"/>
    <mergeCell ref="C203:D203"/>
    <mergeCell ref="C204:D204"/>
    <mergeCell ref="F228:F229"/>
    <mergeCell ref="H228:H229"/>
    <mergeCell ref="C223:D223"/>
    <mergeCell ref="C224:D224"/>
    <mergeCell ref="J226:L226"/>
    <mergeCell ref="C227:D227"/>
    <mergeCell ref="H227:I227"/>
    <mergeCell ref="C228:D228"/>
    <mergeCell ref="E228:E229"/>
    <mergeCell ref="C229:D229"/>
    <mergeCell ref="C230:D230"/>
    <mergeCell ref="E230:E231"/>
    <mergeCell ref="F230:F231"/>
    <mergeCell ref="H230:H231"/>
    <mergeCell ref="C231:D231"/>
    <mergeCell ref="C232:D232"/>
    <mergeCell ref="E232:E233"/>
    <mergeCell ref="F232:F233"/>
    <mergeCell ref="H232:H233"/>
    <mergeCell ref="C233:D233"/>
    <mergeCell ref="E234:E235"/>
    <mergeCell ref="F234:F235"/>
    <mergeCell ref="H234:H235"/>
    <mergeCell ref="C198:D198"/>
    <mergeCell ref="C199:D199"/>
    <mergeCell ref="E199:E200"/>
    <mergeCell ref="F199:F200"/>
    <mergeCell ref="H199:H200"/>
    <mergeCell ref="C200:D200"/>
    <mergeCell ref="C201:D201"/>
    <mergeCell ref="E201:E202"/>
    <mergeCell ref="F201:F202"/>
    <mergeCell ref="H201:H202"/>
    <mergeCell ref="C202:D202"/>
    <mergeCell ref="E203:E204"/>
    <mergeCell ref="F203:F204"/>
    <mergeCell ref="H203:H204"/>
    <mergeCell ref="E207:E208"/>
    <mergeCell ref="E209:E210"/>
    <mergeCell ref="F209:F210"/>
    <mergeCell ref="E211:E212"/>
    <mergeCell ref="F211:F212"/>
    <mergeCell ref="H211:H212"/>
    <mergeCell ref="H213:H214"/>
    <mergeCell ref="C206:D206"/>
    <mergeCell ref="H206:I206"/>
    <mergeCell ref="C207:D207"/>
    <mergeCell ref="F207:F208"/>
    <mergeCell ref="H207:H208"/>
    <mergeCell ref="C208:D208"/>
    <mergeCell ref="H209:H210"/>
    <mergeCell ref="C209:D209"/>
    <mergeCell ref="C210:D210"/>
    <mergeCell ref="C211:D211"/>
    <mergeCell ref="C212:D212"/>
    <mergeCell ref="C213:D213"/>
    <mergeCell ref="E213:E214"/>
    <mergeCell ref="F213:F214"/>
    <mergeCell ref="C214:D214"/>
    <mergeCell ref="C216:D216"/>
    <mergeCell ref="H216:I216"/>
    <mergeCell ref="C217:D217"/>
    <mergeCell ref="E217:E218"/>
    <mergeCell ref="F217:F218"/>
    <mergeCell ref="H217:H218"/>
    <mergeCell ref="C234:D234"/>
    <mergeCell ref="C235:D235"/>
    <mergeCell ref="E25:E26"/>
    <mergeCell ref="E27:E28"/>
    <mergeCell ref="F27:F28"/>
    <mergeCell ref="E29:E30"/>
    <mergeCell ref="F29:F30"/>
    <mergeCell ref="H29:H30"/>
    <mergeCell ref="H32:I32"/>
    <mergeCell ref="C27:D27"/>
    <mergeCell ref="C28:D28"/>
    <mergeCell ref="C29:D29"/>
    <mergeCell ref="C30:D30"/>
    <mergeCell ref="C32:D32"/>
    <mergeCell ref="F33:F34"/>
    <mergeCell ref="F35:F36"/>
    <mergeCell ref="C35:D35"/>
    <mergeCell ref="C36:D36"/>
    <mergeCell ref="C37:D37"/>
    <mergeCell ref="C38:D38"/>
    <mergeCell ref="C40:D40"/>
    <mergeCell ref="C41:D41"/>
    <mergeCell ref="C42:D42"/>
    <mergeCell ref="E33:E34"/>
    <mergeCell ref="E35:E36"/>
    <mergeCell ref="E37:E38"/>
    <mergeCell ref="F37:F38"/>
    <mergeCell ref="E41:E42"/>
    <mergeCell ref="F41:F42"/>
    <mergeCell ref="F43:F44"/>
    <mergeCell ref="C43:D43"/>
    <mergeCell ref="C44:D44"/>
    <mergeCell ref="C45:D45"/>
    <mergeCell ref="C46:D46"/>
    <mergeCell ref="C48:D48"/>
    <mergeCell ref="C49:D49"/>
    <mergeCell ref="C50:D50"/>
    <mergeCell ref="C70:D70"/>
    <mergeCell ref="C74:D74"/>
    <mergeCell ref="C76:D76"/>
    <mergeCell ref="C78:D78"/>
    <mergeCell ref="C82:D82"/>
    <mergeCell ref="C84:D84"/>
    <mergeCell ref="C86:D86"/>
    <mergeCell ref="F89:F90"/>
    <mergeCell ref="H89:H90"/>
    <mergeCell ref="C90:D90"/>
    <mergeCell ref="E91:E92"/>
    <mergeCell ref="F91:F92"/>
    <mergeCell ref="H91:H92"/>
    <mergeCell ref="C92:D92"/>
    <mergeCell ref="E115:E116"/>
    <mergeCell ref="E117:E118"/>
    <mergeCell ref="F117:F118"/>
    <mergeCell ref="H117:H118"/>
    <mergeCell ref="C118:D118"/>
    <mergeCell ref="F121:F122"/>
    <mergeCell ref="H121:H122"/>
    <mergeCell ref="E121:E122"/>
    <mergeCell ref="C122:D122"/>
    <mergeCell ref="E123:E124"/>
    <mergeCell ref="F123:F124"/>
    <mergeCell ref="C124:D124"/>
    <mergeCell ref="E125:E126"/>
    <mergeCell ref="F125:F126"/>
    <mergeCell ref="C126:D126"/>
    <mergeCell ref="H123:H124"/>
    <mergeCell ref="H125:H126"/>
    <mergeCell ref="H128:I128"/>
    <mergeCell ref="E129:E130"/>
    <mergeCell ref="F129:F130"/>
    <mergeCell ref="H129:H130"/>
    <mergeCell ref="C130:D130"/>
    <mergeCell ref="E131:E132"/>
    <mergeCell ref="F131:F132"/>
    <mergeCell ref="H131:H132"/>
    <mergeCell ref="C132:D132"/>
    <mergeCell ref="E133:E134"/>
    <mergeCell ref="F133:F134"/>
    <mergeCell ref="C134:D134"/>
    <mergeCell ref="H137:H138"/>
    <mergeCell ref="H139:H140"/>
    <mergeCell ref="H133:H134"/>
    <mergeCell ref="H136:I136"/>
    <mergeCell ref="E137:E138"/>
    <mergeCell ref="F137:F138"/>
    <mergeCell ref="C138:D138"/>
    <mergeCell ref="F139:F140"/>
    <mergeCell ref="C140:D140"/>
    <mergeCell ref="C51:D51"/>
    <mergeCell ref="C52:D52"/>
    <mergeCell ref="C53:D53"/>
    <mergeCell ref="C54:D54"/>
    <mergeCell ref="C56:D56"/>
    <mergeCell ref="C57:D57"/>
    <mergeCell ref="C58:D58"/>
    <mergeCell ref="C59:D59"/>
    <mergeCell ref="C60:D60"/>
    <mergeCell ref="C61:D61"/>
    <mergeCell ref="C64:D64"/>
    <mergeCell ref="C65:D65"/>
    <mergeCell ref="C67:D67"/>
    <mergeCell ref="C69:D69"/>
    <mergeCell ref="C72:D72"/>
    <mergeCell ref="C73:D73"/>
    <mergeCell ref="C75:D75"/>
    <mergeCell ref="C77:D77"/>
    <mergeCell ref="C80:D80"/>
    <mergeCell ref="C81:D81"/>
    <mergeCell ref="C83:D83"/>
    <mergeCell ref="C85:D85"/>
    <mergeCell ref="C88:D88"/>
    <mergeCell ref="C89:D89"/>
    <mergeCell ref="C91:D91"/>
    <mergeCell ref="C93:D93"/>
    <mergeCell ref="C96:D96"/>
    <mergeCell ref="C97:D97"/>
    <mergeCell ref="C99:D99"/>
    <mergeCell ref="C101:D101"/>
    <mergeCell ref="C104:D104"/>
    <mergeCell ref="C105:D105"/>
    <mergeCell ref="C107:D107"/>
    <mergeCell ref="C109:D109"/>
    <mergeCell ref="C112:D112"/>
    <mergeCell ref="C113:D113"/>
    <mergeCell ref="C115:D115"/>
    <mergeCell ref="C117:D117"/>
    <mergeCell ref="C120:D120"/>
    <mergeCell ref="C121:D121"/>
    <mergeCell ref="C123:D123"/>
    <mergeCell ref="C125:D125"/>
    <mergeCell ref="C128:D128"/>
    <mergeCell ref="C129:D129"/>
    <mergeCell ref="C131:D131"/>
    <mergeCell ref="C133:D133"/>
    <mergeCell ref="C136:D136"/>
    <mergeCell ref="C137:D137"/>
    <mergeCell ref="C139:D139"/>
    <mergeCell ref="E177:E178"/>
    <mergeCell ref="E179:E180"/>
    <mergeCell ref="F179:F180"/>
    <mergeCell ref="C176:D176"/>
    <mergeCell ref="H176:I176"/>
    <mergeCell ref="C177:D177"/>
    <mergeCell ref="F177:F178"/>
    <mergeCell ref="H177:H178"/>
    <mergeCell ref="C178:D178"/>
    <mergeCell ref="H179:H180"/>
    <mergeCell ref="C218:D218"/>
    <mergeCell ref="C219:D219"/>
    <mergeCell ref="E219:E220"/>
    <mergeCell ref="F219:F220"/>
    <mergeCell ref="H219:H220"/>
    <mergeCell ref="C220:D220"/>
    <mergeCell ref="C221:D221"/>
    <mergeCell ref="E221:E222"/>
    <mergeCell ref="F221:F222"/>
    <mergeCell ref="H221:H222"/>
    <mergeCell ref="C222:D222"/>
    <mergeCell ref="E223:E224"/>
    <mergeCell ref="F223:F224"/>
    <mergeCell ref="H223:H224"/>
    <mergeCell ref="C225:D225"/>
  </mergeCells>
  <printOptions horizontalCentered="1" verticalCentered="1"/>
  <pageMargins bottom="0.75" footer="0.0" header="0.0" left="0.7" right="0.7" top="0.75"/>
  <pageSetup fitToHeight="0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33.38"/>
    <col customWidth="1" min="3" max="4" width="14.5"/>
    <col customWidth="1" min="5" max="7" width="3.25"/>
    <col customWidth="1" min="8" max="8" width="13.88"/>
    <col customWidth="1" min="9" max="9" width="33.88"/>
    <col customWidth="1" min="10" max="12" width="9.5"/>
    <col customWidth="1" min="13" max="13" width="3.25"/>
    <col customWidth="1" min="15" max="15" width="28.88"/>
  </cols>
  <sheetData>
    <row r="1" ht="48.75" customHeight="1">
      <c r="A1" s="1" t="s">
        <v>81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82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 ht="26.25" customHeight="1">
      <c r="A7" s="6"/>
      <c r="B7" s="2"/>
      <c r="C7" s="2"/>
      <c r="D7" s="2"/>
      <c r="E7" s="2"/>
      <c r="F7" s="2"/>
      <c r="G7" s="2"/>
      <c r="H7" s="2"/>
      <c r="J7" s="7" t="s">
        <v>7</v>
      </c>
    </row>
    <row r="8" ht="48.75" customHeight="1">
      <c r="A8" s="9" t="s">
        <v>2</v>
      </c>
      <c r="B8" s="9" t="s">
        <v>3</v>
      </c>
      <c r="C8" s="9" t="s">
        <v>4</v>
      </c>
      <c r="E8" s="10"/>
      <c r="F8" s="10"/>
      <c r="G8" s="11" t="s">
        <v>5</v>
      </c>
      <c r="H8" s="12" t="s">
        <v>83</v>
      </c>
      <c r="I8" s="13"/>
      <c r="J8" s="14">
        <v>1.0</v>
      </c>
      <c r="K8" s="14">
        <v>2.0</v>
      </c>
      <c r="L8" s="14">
        <v>3.0</v>
      </c>
      <c r="M8" s="11" t="s">
        <v>7</v>
      </c>
      <c r="N8" s="15" t="s">
        <v>8</v>
      </c>
      <c r="O8" s="15" t="s">
        <v>9</v>
      </c>
      <c r="P8" s="16" t="s">
        <v>10</v>
      </c>
      <c r="Q8" s="16" t="s">
        <v>11</v>
      </c>
      <c r="R8" s="17" t="s">
        <v>12</v>
      </c>
      <c r="S8" s="17" t="s">
        <v>13</v>
      </c>
    </row>
    <row r="9" ht="48.75" customHeight="1">
      <c r="A9" s="18">
        <v>1.0</v>
      </c>
      <c r="B9" s="19" t="s">
        <v>84</v>
      </c>
      <c r="C9" s="20" t="s">
        <v>85</v>
      </c>
      <c r="D9" s="13"/>
      <c r="E9" s="37" t="s">
        <v>86</v>
      </c>
      <c r="F9" s="38">
        <v>0.7291666666666666</v>
      </c>
      <c r="G9" s="39">
        <v>1.0</v>
      </c>
      <c r="H9" s="40" t="s">
        <v>87</v>
      </c>
      <c r="I9" s="41" t="s">
        <v>88</v>
      </c>
      <c r="J9" s="42">
        <v>21.0</v>
      </c>
      <c r="K9" s="42">
        <v>21.0</v>
      </c>
      <c r="L9" s="42">
        <v>21.0</v>
      </c>
      <c r="M9" s="39">
        <v>3.0</v>
      </c>
      <c r="N9" s="27">
        <v>1.0</v>
      </c>
      <c r="O9" s="28" t="s">
        <v>88</v>
      </c>
      <c r="P9" s="29">
        <v>2.0</v>
      </c>
      <c r="Q9" s="30">
        <v>6.0</v>
      </c>
      <c r="R9" s="30">
        <f>0+63+65</f>
        <v>128</v>
      </c>
      <c r="S9" s="30">
        <f>0+44+56</f>
        <v>100</v>
      </c>
    </row>
    <row r="10" ht="48.75" customHeight="1">
      <c r="A10" s="18">
        <v>2.0</v>
      </c>
      <c r="B10" s="19" t="s">
        <v>89</v>
      </c>
      <c r="C10" s="20" t="s">
        <v>90</v>
      </c>
      <c r="D10" s="13"/>
      <c r="E10" s="31"/>
      <c r="F10" s="31"/>
      <c r="G10" s="39">
        <v>0.0</v>
      </c>
      <c r="H10" s="31"/>
      <c r="I10" s="41" t="s">
        <v>91</v>
      </c>
      <c r="J10" s="42">
        <v>13.0</v>
      </c>
      <c r="K10" s="42">
        <v>14.0</v>
      </c>
      <c r="L10" s="42">
        <v>17.0</v>
      </c>
      <c r="M10" s="39">
        <v>0.0</v>
      </c>
      <c r="N10" s="27">
        <v>2.0</v>
      </c>
      <c r="O10" s="28" t="s">
        <v>92</v>
      </c>
      <c r="P10" s="29">
        <v>2.0</v>
      </c>
      <c r="Q10" s="30">
        <v>4.0</v>
      </c>
      <c r="R10" s="30">
        <f>0+58+59</f>
        <v>117</v>
      </c>
      <c r="S10" s="30">
        <f>0+52+56</f>
        <v>108</v>
      </c>
    </row>
    <row r="11" ht="48.75" customHeight="1">
      <c r="A11" s="18">
        <v>3.0</v>
      </c>
      <c r="B11" s="19" t="s">
        <v>93</v>
      </c>
      <c r="C11" s="20" t="s">
        <v>94</v>
      </c>
      <c r="D11" s="13"/>
      <c r="E11" s="32" t="s">
        <v>95</v>
      </c>
      <c r="F11" s="33">
        <v>0.7638888888888888</v>
      </c>
      <c r="G11" s="34">
        <v>0.0</v>
      </c>
      <c r="H11" s="35" t="s">
        <v>96</v>
      </c>
      <c r="I11" s="19" t="s">
        <v>89</v>
      </c>
      <c r="J11" s="36">
        <v>12.0</v>
      </c>
      <c r="K11" s="36">
        <v>19.0</v>
      </c>
      <c r="L11" s="36">
        <v>21.0</v>
      </c>
      <c r="M11" s="34">
        <v>1.0</v>
      </c>
      <c r="N11" s="27">
        <v>3.0</v>
      </c>
      <c r="O11" s="28" t="s">
        <v>97</v>
      </c>
      <c r="P11" s="29">
        <v>1.0</v>
      </c>
      <c r="Q11" s="30">
        <v>4.0</v>
      </c>
      <c r="R11" s="30">
        <f t="shared" ref="R11:R12" si="1">0+63+56</f>
        <v>119</v>
      </c>
      <c r="S11" s="30">
        <f>0+0+60</f>
        <v>60</v>
      </c>
    </row>
    <row r="12" ht="48.75" customHeight="1">
      <c r="A12" s="18">
        <v>4.0</v>
      </c>
      <c r="B12" s="19" t="s">
        <v>88</v>
      </c>
      <c r="C12" s="20" t="s">
        <v>98</v>
      </c>
      <c r="D12" s="13"/>
      <c r="E12" s="31"/>
      <c r="F12" s="31"/>
      <c r="G12" s="34">
        <v>1.0</v>
      </c>
      <c r="H12" s="31"/>
      <c r="I12" s="19" t="s">
        <v>92</v>
      </c>
      <c r="J12" s="36">
        <v>21.0</v>
      </c>
      <c r="K12" s="36">
        <v>21.0</v>
      </c>
      <c r="L12" s="36">
        <v>16.0</v>
      </c>
      <c r="M12" s="34">
        <v>2.0</v>
      </c>
      <c r="N12" s="27">
        <v>4.0</v>
      </c>
      <c r="O12" s="28" t="s">
        <v>99</v>
      </c>
      <c r="P12" s="29">
        <v>1.0</v>
      </c>
      <c r="Q12" s="30">
        <v>4.0</v>
      </c>
      <c r="R12" s="30">
        <f t="shared" si="1"/>
        <v>119</v>
      </c>
      <c r="S12" s="30">
        <f>0+33+59</f>
        <v>92</v>
      </c>
    </row>
    <row r="13" ht="48.75" customHeight="1">
      <c r="A13" s="18">
        <v>5.0</v>
      </c>
      <c r="B13" s="19" t="s">
        <v>97</v>
      </c>
      <c r="C13" s="20" t="s">
        <v>100</v>
      </c>
      <c r="D13" s="13"/>
      <c r="E13" s="37" t="s">
        <v>86</v>
      </c>
      <c r="F13" s="38">
        <v>0.7986111111111112</v>
      </c>
      <c r="G13" s="39">
        <v>1.0</v>
      </c>
      <c r="H13" s="40" t="s">
        <v>101</v>
      </c>
      <c r="I13" s="41" t="s">
        <v>84</v>
      </c>
      <c r="J13" s="42">
        <v>21.0</v>
      </c>
      <c r="K13" s="42">
        <v>21.0</v>
      </c>
      <c r="L13" s="42">
        <v>21.0</v>
      </c>
      <c r="M13" s="39">
        <v>3.0</v>
      </c>
      <c r="N13" s="27">
        <v>5.0</v>
      </c>
      <c r="O13" s="28" t="s">
        <v>89</v>
      </c>
      <c r="P13" s="29">
        <v>1.0</v>
      </c>
      <c r="Q13" s="30">
        <v>4.0</v>
      </c>
      <c r="R13" s="30">
        <f>0+52+63</f>
        <v>115</v>
      </c>
      <c r="S13" s="30">
        <f>0+58+27</f>
        <v>85</v>
      </c>
    </row>
    <row r="14" ht="48.75" customHeight="1">
      <c r="A14" s="18">
        <v>6.0</v>
      </c>
      <c r="B14" s="19" t="s">
        <v>99</v>
      </c>
      <c r="C14" s="20" t="s">
        <v>102</v>
      </c>
      <c r="D14" s="13"/>
      <c r="E14" s="31"/>
      <c r="F14" s="31"/>
      <c r="G14" s="39">
        <v>0.0</v>
      </c>
      <c r="H14" s="31"/>
      <c r="I14" s="41" t="s">
        <v>103</v>
      </c>
      <c r="J14" s="42">
        <v>10.0</v>
      </c>
      <c r="K14" s="42">
        <v>11.0</v>
      </c>
      <c r="L14" s="42">
        <v>18.0</v>
      </c>
      <c r="M14" s="39">
        <v>0.0</v>
      </c>
      <c r="N14" s="27">
        <v>6.0</v>
      </c>
      <c r="O14" s="28" t="s">
        <v>84</v>
      </c>
      <c r="P14" s="29">
        <v>1.0</v>
      </c>
      <c r="Q14" s="30">
        <v>3.0</v>
      </c>
      <c r="R14" s="30">
        <f>0+63+56</f>
        <v>119</v>
      </c>
      <c r="S14" s="30">
        <f>0+39+65</f>
        <v>104</v>
      </c>
      <c r="T14" s="1" t="s">
        <v>0</v>
      </c>
      <c r="V14" s="1" t="s">
        <v>0</v>
      </c>
    </row>
    <row r="15" ht="48.75" customHeight="1">
      <c r="A15" s="18">
        <v>7.0</v>
      </c>
      <c r="B15" s="19" t="s">
        <v>104</v>
      </c>
      <c r="C15" s="20" t="s">
        <v>105</v>
      </c>
      <c r="D15" s="13"/>
      <c r="E15" s="32" t="s">
        <v>16</v>
      </c>
      <c r="F15" s="33">
        <v>0.7986111111111112</v>
      </c>
      <c r="G15" s="34">
        <v>1.0</v>
      </c>
      <c r="H15" s="35" t="s">
        <v>106</v>
      </c>
      <c r="I15" s="19" t="s">
        <v>97</v>
      </c>
      <c r="J15" s="36">
        <v>21.0</v>
      </c>
      <c r="K15" s="36">
        <v>21.0</v>
      </c>
      <c r="L15" s="36">
        <v>21.0</v>
      </c>
      <c r="M15" s="34">
        <v>3.0</v>
      </c>
      <c r="N15" s="27">
        <v>7.0</v>
      </c>
      <c r="O15" s="28" t="s">
        <v>104</v>
      </c>
      <c r="P15" s="29">
        <v>1.0</v>
      </c>
      <c r="Q15" s="30">
        <v>3.0</v>
      </c>
      <c r="R15" s="30">
        <f>0+0+63</f>
        <v>63</v>
      </c>
      <c r="S15" s="30">
        <f>0+63+45</f>
        <v>108</v>
      </c>
    </row>
    <row r="16" ht="48.75" customHeight="1">
      <c r="A16" s="18">
        <v>8.0</v>
      </c>
      <c r="B16" s="19" t="s">
        <v>92</v>
      </c>
      <c r="C16" s="20" t="s">
        <v>107</v>
      </c>
      <c r="D16" s="13"/>
      <c r="E16" s="31"/>
      <c r="F16" s="31"/>
      <c r="G16" s="34">
        <v>0.0</v>
      </c>
      <c r="H16" s="31"/>
      <c r="I16" s="19" t="s">
        <v>104</v>
      </c>
      <c r="J16" s="36">
        <v>0.0</v>
      </c>
      <c r="K16" s="36">
        <v>0.0</v>
      </c>
      <c r="L16" s="36">
        <v>0.0</v>
      </c>
      <c r="M16" s="34">
        <v>0.0</v>
      </c>
      <c r="N16" s="27">
        <v>8.0</v>
      </c>
      <c r="O16" s="28" t="s">
        <v>91</v>
      </c>
      <c r="P16" s="29">
        <v>1.0</v>
      </c>
      <c r="Q16" s="30">
        <v>2.0</v>
      </c>
      <c r="R16" s="30">
        <f>0+44+60</f>
        <v>104</v>
      </c>
      <c r="S16" s="30">
        <f>0+63+56</f>
        <v>119</v>
      </c>
    </row>
    <row r="17" ht="48.75" customHeight="1">
      <c r="A17" s="18">
        <v>9.0</v>
      </c>
      <c r="B17" s="19" t="s">
        <v>91</v>
      </c>
      <c r="C17" s="20" t="s">
        <v>108</v>
      </c>
      <c r="D17" s="13"/>
      <c r="E17" s="37" t="s">
        <v>86</v>
      </c>
      <c r="F17" s="38">
        <v>0.8333333333333334</v>
      </c>
      <c r="G17" s="39">
        <v>0.0</v>
      </c>
      <c r="H17" s="40" t="s">
        <v>109</v>
      </c>
      <c r="I17" s="41" t="s">
        <v>93</v>
      </c>
      <c r="J17" s="42">
        <v>13.0</v>
      </c>
      <c r="K17" s="42">
        <v>13.0</v>
      </c>
      <c r="L17" s="42">
        <v>7.0</v>
      </c>
      <c r="M17" s="39">
        <v>0.0</v>
      </c>
      <c r="N17" s="27">
        <v>9.0</v>
      </c>
      <c r="O17" s="28" t="s">
        <v>93</v>
      </c>
      <c r="P17" s="29">
        <v>0.0</v>
      </c>
      <c r="Q17" s="30">
        <v>0.0</v>
      </c>
      <c r="R17" s="30">
        <f>0+33+45</f>
        <v>78</v>
      </c>
      <c r="S17" s="30">
        <f t="shared" ref="S17:S18" si="2">0+63+63</f>
        <v>126</v>
      </c>
    </row>
    <row r="18" ht="48.75" customHeight="1">
      <c r="A18" s="18">
        <v>10.0</v>
      </c>
      <c r="B18" s="19" t="s">
        <v>103</v>
      </c>
      <c r="C18" s="20" t="s">
        <v>110</v>
      </c>
      <c r="D18" s="13"/>
      <c r="E18" s="31"/>
      <c r="F18" s="31"/>
      <c r="G18" s="39">
        <v>1.0</v>
      </c>
      <c r="H18" s="31"/>
      <c r="I18" s="41" t="s">
        <v>99</v>
      </c>
      <c r="J18" s="42">
        <v>21.0</v>
      </c>
      <c r="K18" s="42">
        <v>21.0</v>
      </c>
      <c r="L18" s="42">
        <v>21.0</v>
      </c>
      <c r="M18" s="39">
        <v>3.0</v>
      </c>
      <c r="N18" s="27">
        <v>10.0</v>
      </c>
      <c r="O18" s="28" t="s">
        <v>103</v>
      </c>
      <c r="P18" s="29">
        <v>0.0</v>
      </c>
      <c r="Q18" s="30">
        <v>0.0</v>
      </c>
      <c r="R18" s="30">
        <f>0+39+27</f>
        <v>66</v>
      </c>
      <c r="S18" s="30">
        <f t="shared" si="2"/>
        <v>126</v>
      </c>
    </row>
    <row r="19" ht="48.75" customHeight="1">
      <c r="A19" s="6"/>
      <c r="B19" s="2"/>
      <c r="C19" s="2"/>
      <c r="D19" s="2"/>
      <c r="E19" s="2"/>
      <c r="F19" s="2"/>
      <c r="G19" s="2"/>
      <c r="H19" s="2"/>
      <c r="J19" s="7" t="s">
        <v>7</v>
      </c>
    </row>
    <row r="20" ht="48.75" customHeight="1">
      <c r="A20" s="9" t="s">
        <v>2</v>
      </c>
      <c r="B20" s="9" t="s">
        <v>3</v>
      </c>
      <c r="C20" s="9" t="s">
        <v>4</v>
      </c>
      <c r="E20" s="10"/>
      <c r="F20" s="10"/>
      <c r="G20" s="11" t="s">
        <v>5</v>
      </c>
      <c r="H20" s="12" t="s">
        <v>111</v>
      </c>
      <c r="I20" s="13"/>
      <c r="J20" s="14">
        <v>1.0</v>
      </c>
      <c r="K20" s="14">
        <v>2.0</v>
      </c>
      <c r="L20" s="14">
        <v>3.0</v>
      </c>
      <c r="M20" s="11" t="s">
        <v>7</v>
      </c>
      <c r="N20" s="15"/>
      <c r="O20" s="15"/>
      <c r="P20" s="16"/>
      <c r="Q20" s="16"/>
      <c r="R20" s="17"/>
      <c r="S20" s="17"/>
    </row>
    <row r="21" ht="48.75" customHeight="1">
      <c r="A21" s="18">
        <v>1.0</v>
      </c>
      <c r="B21" s="19" t="s">
        <v>84</v>
      </c>
      <c r="C21" s="20" t="s">
        <v>85</v>
      </c>
      <c r="D21" s="13"/>
      <c r="E21" s="21" t="s">
        <v>86</v>
      </c>
      <c r="F21" s="22">
        <v>0.7291666666666666</v>
      </c>
      <c r="G21" s="23"/>
      <c r="H21" s="24" t="s">
        <v>112</v>
      </c>
      <c r="I21" s="25" t="s">
        <v>92</v>
      </c>
      <c r="J21" s="26" t="s">
        <v>37</v>
      </c>
      <c r="K21" s="26" t="s">
        <v>37</v>
      </c>
      <c r="L21" s="26" t="s">
        <v>37</v>
      </c>
      <c r="M21" s="23"/>
      <c r="N21" s="51"/>
      <c r="O21" s="52"/>
      <c r="P21" s="53"/>
      <c r="Q21" s="54"/>
      <c r="R21" s="54"/>
      <c r="S21" s="54"/>
    </row>
    <row r="22" ht="48.75" customHeight="1">
      <c r="A22" s="18">
        <v>2.0</v>
      </c>
      <c r="B22" s="19" t="s">
        <v>89</v>
      </c>
      <c r="C22" s="20" t="s">
        <v>90</v>
      </c>
      <c r="D22" s="13"/>
      <c r="E22" s="31"/>
      <c r="F22" s="31"/>
      <c r="G22" s="23"/>
      <c r="H22" s="31"/>
      <c r="I22" s="25" t="s">
        <v>91</v>
      </c>
      <c r="J22" s="26" t="s">
        <v>37</v>
      </c>
      <c r="K22" s="26" t="s">
        <v>37</v>
      </c>
      <c r="L22" s="26" t="s">
        <v>37</v>
      </c>
      <c r="M22" s="23"/>
      <c r="N22" s="51"/>
      <c r="O22" s="52"/>
      <c r="P22" s="53"/>
      <c r="Q22" s="54"/>
      <c r="R22" s="54"/>
      <c r="S22" s="54"/>
    </row>
    <row r="23" ht="48.75" customHeight="1">
      <c r="A23" s="18">
        <v>3.0</v>
      </c>
      <c r="B23" s="19" t="s">
        <v>93</v>
      </c>
      <c r="C23" s="20" t="s">
        <v>94</v>
      </c>
      <c r="D23" s="13"/>
      <c r="E23" s="32" t="s">
        <v>95</v>
      </c>
      <c r="F23" s="33">
        <v>0.7638888888888888</v>
      </c>
      <c r="G23" s="34"/>
      <c r="H23" s="35" t="s">
        <v>36</v>
      </c>
      <c r="I23" s="19" t="s">
        <v>88</v>
      </c>
      <c r="J23" s="36" t="s">
        <v>37</v>
      </c>
      <c r="K23" s="36" t="s">
        <v>37</v>
      </c>
      <c r="L23" s="36" t="s">
        <v>37</v>
      </c>
      <c r="M23" s="34"/>
      <c r="N23" s="51"/>
      <c r="O23" s="52"/>
      <c r="P23" s="53"/>
      <c r="Q23" s="54"/>
      <c r="R23" s="54"/>
      <c r="S23" s="54"/>
    </row>
    <row r="24" ht="48.75" customHeight="1">
      <c r="A24" s="18">
        <v>4.0</v>
      </c>
      <c r="B24" s="19" t="s">
        <v>88</v>
      </c>
      <c r="C24" s="20" t="s">
        <v>98</v>
      </c>
      <c r="D24" s="13"/>
      <c r="E24" s="31"/>
      <c r="F24" s="31"/>
      <c r="G24" s="34"/>
      <c r="H24" s="31"/>
      <c r="I24" s="19" t="s">
        <v>99</v>
      </c>
      <c r="J24" s="36" t="s">
        <v>37</v>
      </c>
      <c r="K24" s="36" t="s">
        <v>37</v>
      </c>
      <c r="L24" s="36" t="s">
        <v>37</v>
      </c>
      <c r="M24" s="34"/>
      <c r="N24" s="51"/>
      <c r="O24" s="52"/>
      <c r="P24" s="53"/>
      <c r="Q24" s="54"/>
      <c r="R24" s="54"/>
      <c r="S24" s="54"/>
    </row>
    <row r="25" ht="48.75" customHeight="1">
      <c r="A25" s="18">
        <v>5.0</v>
      </c>
      <c r="B25" s="19" t="s">
        <v>97</v>
      </c>
      <c r="C25" s="20" t="s">
        <v>100</v>
      </c>
      <c r="D25" s="13"/>
      <c r="E25" s="21" t="s">
        <v>86</v>
      </c>
      <c r="F25" s="22">
        <v>0.7986111111111112</v>
      </c>
      <c r="G25" s="23"/>
      <c r="H25" s="24" t="s">
        <v>38</v>
      </c>
      <c r="I25" s="25" t="s">
        <v>89</v>
      </c>
      <c r="J25" s="26" t="s">
        <v>37</v>
      </c>
      <c r="K25" s="26" t="s">
        <v>37</v>
      </c>
      <c r="L25" s="26" t="s">
        <v>37</v>
      </c>
      <c r="M25" s="23"/>
      <c r="N25" s="51"/>
      <c r="O25" s="52"/>
      <c r="P25" s="53"/>
      <c r="Q25" s="54"/>
      <c r="R25" s="54"/>
      <c r="S25" s="54"/>
    </row>
    <row r="26" ht="48.75" customHeight="1">
      <c r="A26" s="18">
        <v>6.0</v>
      </c>
      <c r="B26" s="19" t="s">
        <v>99</v>
      </c>
      <c r="C26" s="20" t="s">
        <v>102</v>
      </c>
      <c r="D26" s="13"/>
      <c r="E26" s="31"/>
      <c r="F26" s="31"/>
      <c r="G26" s="23"/>
      <c r="H26" s="31"/>
      <c r="I26" s="25" t="s">
        <v>97</v>
      </c>
      <c r="J26" s="26" t="s">
        <v>37</v>
      </c>
      <c r="K26" s="26" t="s">
        <v>37</v>
      </c>
      <c r="L26" s="26" t="s">
        <v>37</v>
      </c>
      <c r="M26" s="23"/>
      <c r="N26" s="51"/>
      <c r="O26" s="52"/>
      <c r="P26" s="53"/>
      <c r="Q26" s="54"/>
      <c r="R26" s="54"/>
      <c r="S26" s="54"/>
    </row>
    <row r="27" ht="48.75" customHeight="1">
      <c r="A27" s="18">
        <v>7.0</v>
      </c>
      <c r="B27" s="19" t="s">
        <v>104</v>
      </c>
      <c r="C27" s="20" t="s">
        <v>105</v>
      </c>
      <c r="D27" s="13"/>
      <c r="E27" s="32" t="s">
        <v>16</v>
      </c>
      <c r="F27" s="33">
        <v>0.7986111111111112</v>
      </c>
      <c r="G27" s="34"/>
      <c r="H27" s="35" t="s">
        <v>39</v>
      </c>
      <c r="I27" s="19" t="s">
        <v>84</v>
      </c>
      <c r="J27" s="36" t="s">
        <v>37</v>
      </c>
      <c r="K27" s="36" t="s">
        <v>37</v>
      </c>
      <c r="L27" s="36" t="s">
        <v>37</v>
      </c>
      <c r="M27" s="34"/>
      <c r="N27" s="51"/>
      <c r="O27" s="52"/>
      <c r="P27" s="53"/>
      <c r="Q27" s="54"/>
      <c r="R27" s="54"/>
      <c r="S27" s="54"/>
    </row>
    <row r="28" ht="48.75" customHeight="1">
      <c r="A28" s="18">
        <v>8.0</v>
      </c>
      <c r="B28" s="19" t="s">
        <v>92</v>
      </c>
      <c r="C28" s="20" t="s">
        <v>107</v>
      </c>
      <c r="D28" s="13"/>
      <c r="E28" s="31"/>
      <c r="F28" s="31"/>
      <c r="G28" s="34"/>
      <c r="H28" s="31"/>
      <c r="I28" s="19" t="s">
        <v>93</v>
      </c>
      <c r="J28" s="36" t="s">
        <v>37</v>
      </c>
      <c r="K28" s="36" t="s">
        <v>37</v>
      </c>
      <c r="L28" s="36" t="s">
        <v>37</v>
      </c>
      <c r="M28" s="34"/>
      <c r="N28" s="51"/>
      <c r="O28" s="52"/>
      <c r="P28" s="53"/>
      <c r="Q28" s="54"/>
      <c r="R28" s="54"/>
      <c r="S28" s="54"/>
    </row>
    <row r="29" ht="48.75" customHeight="1">
      <c r="A29" s="18">
        <v>9.0</v>
      </c>
      <c r="B29" s="19" t="s">
        <v>91</v>
      </c>
      <c r="C29" s="20" t="s">
        <v>108</v>
      </c>
      <c r="D29" s="13"/>
      <c r="E29" s="21" t="s">
        <v>86</v>
      </c>
      <c r="F29" s="22">
        <v>0.8333333333333334</v>
      </c>
      <c r="G29" s="23"/>
      <c r="H29" s="24" t="s">
        <v>113</v>
      </c>
      <c r="I29" s="25" t="s">
        <v>104</v>
      </c>
      <c r="J29" s="26" t="s">
        <v>37</v>
      </c>
      <c r="K29" s="26" t="s">
        <v>37</v>
      </c>
      <c r="L29" s="26" t="s">
        <v>37</v>
      </c>
      <c r="M29" s="23"/>
      <c r="N29" s="51"/>
      <c r="O29" s="52"/>
      <c r="P29" s="53"/>
      <c r="Q29" s="54"/>
      <c r="R29" s="54"/>
      <c r="S29" s="54"/>
    </row>
    <row r="30" ht="48.75" customHeight="1">
      <c r="A30" s="18">
        <v>10.0</v>
      </c>
      <c r="B30" s="19" t="s">
        <v>103</v>
      </c>
      <c r="C30" s="20" t="s">
        <v>110</v>
      </c>
      <c r="D30" s="13"/>
      <c r="E30" s="31"/>
      <c r="F30" s="31"/>
      <c r="G30" s="23"/>
      <c r="H30" s="31"/>
      <c r="I30" s="25" t="s">
        <v>103</v>
      </c>
      <c r="J30" s="26" t="s">
        <v>37</v>
      </c>
      <c r="K30" s="26" t="s">
        <v>37</v>
      </c>
      <c r="L30" s="26" t="s">
        <v>37</v>
      </c>
      <c r="M30" s="23"/>
      <c r="N30" s="51"/>
      <c r="O30" s="52"/>
      <c r="P30" s="53"/>
      <c r="Q30" s="54"/>
      <c r="R30" s="54"/>
      <c r="S30" s="54"/>
    </row>
    <row r="31" ht="48.75" customHeight="1">
      <c r="A31" s="6"/>
      <c r="B31" s="2"/>
      <c r="C31" s="2"/>
      <c r="D31" s="2"/>
      <c r="E31" s="2"/>
      <c r="F31" s="2"/>
      <c r="G31" s="2"/>
      <c r="H31" s="2"/>
      <c r="J31" s="7" t="s">
        <v>7</v>
      </c>
      <c r="N31" s="51"/>
      <c r="O31" s="52"/>
      <c r="P31" s="53"/>
      <c r="Q31" s="54"/>
      <c r="R31" s="54"/>
      <c r="S31" s="54"/>
    </row>
    <row r="32" ht="48.75" customHeight="1">
      <c r="A32" s="9" t="s">
        <v>2</v>
      </c>
      <c r="B32" s="9" t="s">
        <v>3</v>
      </c>
      <c r="C32" s="9" t="s">
        <v>4</v>
      </c>
      <c r="E32" s="10"/>
      <c r="F32" s="10"/>
      <c r="G32" s="11" t="s">
        <v>5</v>
      </c>
      <c r="H32" s="12" t="s">
        <v>114</v>
      </c>
      <c r="I32" s="13"/>
      <c r="J32" s="14">
        <v>1.0</v>
      </c>
      <c r="K32" s="14">
        <v>2.0</v>
      </c>
      <c r="L32" s="14">
        <v>3.0</v>
      </c>
      <c r="M32" s="11" t="s">
        <v>7</v>
      </c>
      <c r="N32" s="51"/>
      <c r="O32" s="52"/>
      <c r="P32" s="53"/>
      <c r="Q32" s="54"/>
      <c r="R32" s="54"/>
      <c r="S32" s="54"/>
    </row>
    <row r="33" ht="48.75" customHeight="1">
      <c r="A33" s="18">
        <v>1.0</v>
      </c>
      <c r="B33" s="19" t="s">
        <v>84</v>
      </c>
      <c r="C33" s="20" t="s">
        <v>85</v>
      </c>
      <c r="D33" s="13"/>
      <c r="E33" s="37" t="s">
        <v>86</v>
      </c>
      <c r="F33" s="38">
        <v>0.7291666666666666</v>
      </c>
      <c r="G33" s="39">
        <v>0.0</v>
      </c>
      <c r="H33" s="24" t="s">
        <v>41</v>
      </c>
      <c r="I33" s="25" t="s">
        <v>84</v>
      </c>
      <c r="J33" s="26">
        <v>18.0</v>
      </c>
      <c r="K33" s="26">
        <v>17.0</v>
      </c>
      <c r="L33" s="26">
        <v>21.0</v>
      </c>
      <c r="M33" s="39">
        <v>0.0</v>
      </c>
      <c r="N33" s="51"/>
      <c r="O33" s="52"/>
      <c r="P33" s="53"/>
      <c r="Q33" s="54"/>
      <c r="R33" s="54"/>
      <c r="S33" s="54"/>
    </row>
    <row r="34" ht="48.75" customHeight="1">
      <c r="A34" s="18">
        <v>2.0</v>
      </c>
      <c r="B34" s="19" t="s">
        <v>89</v>
      </c>
      <c r="C34" s="20" t="s">
        <v>90</v>
      </c>
      <c r="D34" s="13"/>
      <c r="E34" s="31"/>
      <c r="F34" s="31"/>
      <c r="G34" s="39">
        <v>1.0</v>
      </c>
      <c r="H34" s="31"/>
      <c r="I34" s="25" t="s">
        <v>88</v>
      </c>
      <c r="J34" s="26">
        <v>21.0</v>
      </c>
      <c r="K34" s="26">
        <v>21.0</v>
      </c>
      <c r="L34" s="26">
        <v>23.0</v>
      </c>
      <c r="M34" s="39">
        <v>3.0</v>
      </c>
      <c r="N34" s="51"/>
      <c r="O34" s="52"/>
      <c r="P34" s="53"/>
      <c r="Q34" s="54"/>
      <c r="R34" s="54"/>
      <c r="S34" s="54"/>
    </row>
    <row r="35" ht="48.75" customHeight="1">
      <c r="A35" s="18">
        <v>3.0</v>
      </c>
      <c r="B35" s="19" t="s">
        <v>93</v>
      </c>
      <c r="C35" s="20" t="s">
        <v>94</v>
      </c>
      <c r="D35" s="13"/>
      <c r="E35" s="32" t="s">
        <v>95</v>
      </c>
      <c r="F35" s="33">
        <v>0.7638888888888888</v>
      </c>
      <c r="G35" s="34">
        <v>0.0</v>
      </c>
      <c r="H35" s="35" t="s">
        <v>115</v>
      </c>
      <c r="I35" s="19" t="s">
        <v>97</v>
      </c>
      <c r="J35" s="36">
        <v>19.0</v>
      </c>
      <c r="K35" s="36">
        <v>21.0</v>
      </c>
      <c r="L35" s="36">
        <v>16.0</v>
      </c>
      <c r="M35" s="34">
        <v>1.0</v>
      </c>
      <c r="N35" s="51"/>
      <c r="O35" s="52"/>
      <c r="P35" s="53"/>
      <c r="Q35" s="54"/>
      <c r="R35" s="54"/>
      <c r="S35" s="54"/>
    </row>
    <row r="36" ht="48.75" customHeight="1">
      <c r="A36" s="18">
        <v>4.0</v>
      </c>
      <c r="B36" s="19" t="s">
        <v>88</v>
      </c>
      <c r="C36" s="20" t="s">
        <v>98</v>
      </c>
      <c r="D36" s="13"/>
      <c r="E36" s="31"/>
      <c r="F36" s="31"/>
      <c r="G36" s="34">
        <v>1.0</v>
      </c>
      <c r="H36" s="31"/>
      <c r="I36" s="19" t="s">
        <v>91</v>
      </c>
      <c r="J36" s="36">
        <v>21.0</v>
      </c>
      <c r="K36" s="36">
        <v>18.0</v>
      </c>
      <c r="L36" s="36">
        <v>21.0</v>
      </c>
      <c r="M36" s="34">
        <v>2.0</v>
      </c>
      <c r="N36" s="51"/>
      <c r="O36" s="52"/>
      <c r="P36" s="53"/>
      <c r="Q36" s="54"/>
      <c r="R36" s="54"/>
      <c r="S36" s="54"/>
    </row>
    <row r="37" ht="48.75" customHeight="1">
      <c r="A37" s="18">
        <v>5.0</v>
      </c>
      <c r="B37" s="19" t="s">
        <v>97</v>
      </c>
      <c r="C37" s="20" t="s">
        <v>100</v>
      </c>
      <c r="D37" s="13"/>
      <c r="E37" s="37" t="s">
        <v>86</v>
      </c>
      <c r="F37" s="38">
        <v>0.7986111111111112</v>
      </c>
      <c r="G37" s="39">
        <v>1.0</v>
      </c>
      <c r="H37" s="24" t="s">
        <v>116</v>
      </c>
      <c r="I37" s="25" t="s">
        <v>89</v>
      </c>
      <c r="J37" s="26">
        <v>21.0</v>
      </c>
      <c r="K37" s="26">
        <v>21.0</v>
      </c>
      <c r="L37" s="26">
        <v>21.0</v>
      </c>
      <c r="M37" s="39">
        <v>3.0</v>
      </c>
    </row>
    <row r="38" ht="48.75" customHeight="1">
      <c r="A38" s="18">
        <v>6.0</v>
      </c>
      <c r="B38" s="19" t="s">
        <v>99</v>
      </c>
      <c r="C38" s="20" t="s">
        <v>102</v>
      </c>
      <c r="D38" s="13"/>
      <c r="E38" s="31"/>
      <c r="F38" s="31"/>
      <c r="G38" s="39">
        <v>0.0</v>
      </c>
      <c r="H38" s="31"/>
      <c r="I38" s="25" t="s">
        <v>103</v>
      </c>
      <c r="J38" s="26">
        <v>8.0</v>
      </c>
      <c r="K38" s="26">
        <v>13.0</v>
      </c>
      <c r="L38" s="26">
        <v>6.0</v>
      </c>
      <c r="M38" s="39">
        <v>0.0</v>
      </c>
    </row>
    <row r="39" ht="48.75" customHeight="1">
      <c r="A39" s="18">
        <v>7.0</v>
      </c>
      <c r="B39" s="19" t="s">
        <v>104</v>
      </c>
      <c r="C39" s="20" t="s">
        <v>105</v>
      </c>
      <c r="D39" s="13"/>
      <c r="E39" s="32" t="s">
        <v>16</v>
      </c>
      <c r="F39" s="33">
        <v>0.7986111111111112</v>
      </c>
      <c r="G39" s="34">
        <v>0.0</v>
      </c>
      <c r="H39" s="35" t="s">
        <v>117</v>
      </c>
      <c r="I39" s="19" t="s">
        <v>93</v>
      </c>
      <c r="J39" s="36">
        <v>15.0</v>
      </c>
      <c r="K39" s="36">
        <v>14.0</v>
      </c>
      <c r="L39" s="36">
        <v>16.0</v>
      </c>
      <c r="M39" s="34">
        <v>0.0</v>
      </c>
    </row>
    <row r="40" ht="48.75" customHeight="1">
      <c r="A40" s="18">
        <v>8.0</v>
      </c>
      <c r="B40" s="19" t="s">
        <v>92</v>
      </c>
      <c r="C40" s="20" t="s">
        <v>107</v>
      </c>
      <c r="D40" s="13"/>
      <c r="E40" s="31"/>
      <c r="F40" s="31"/>
      <c r="G40" s="34">
        <v>1.0</v>
      </c>
      <c r="H40" s="31"/>
      <c r="I40" s="19" t="s">
        <v>104</v>
      </c>
      <c r="J40" s="36">
        <v>21.0</v>
      </c>
      <c r="K40" s="36">
        <v>21.0</v>
      </c>
      <c r="L40" s="36">
        <v>21.0</v>
      </c>
      <c r="M40" s="34">
        <v>3.0</v>
      </c>
    </row>
    <row r="41" ht="48.75" customHeight="1">
      <c r="A41" s="18">
        <v>9.0</v>
      </c>
      <c r="B41" s="19" t="s">
        <v>91</v>
      </c>
      <c r="C41" s="20" t="s">
        <v>108</v>
      </c>
      <c r="D41" s="13"/>
      <c r="E41" s="37" t="s">
        <v>86</v>
      </c>
      <c r="F41" s="38">
        <v>0.8333333333333334</v>
      </c>
      <c r="G41" s="39">
        <v>0.0</v>
      </c>
      <c r="H41" s="24" t="s">
        <v>118</v>
      </c>
      <c r="I41" s="25" t="s">
        <v>99</v>
      </c>
      <c r="J41" s="26">
        <v>21.0</v>
      </c>
      <c r="K41" s="26">
        <v>21.0</v>
      </c>
      <c r="L41" s="26">
        <v>14.0</v>
      </c>
      <c r="M41" s="39">
        <v>1.0</v>
      </c>
    </row>
    <row r="42" ht="48.75" customHeight="1">
      <c r="A42" s="18">
        <v>10.0</v>
      </c>
      <c r="B42" s="19" t="s">
        <v>103</v>
      </c>
      <c r="C42" s="20" t="s">
        <v>110</v>
      </c>
      <c r="D42" s="13"/>
      <c r="E42" s="31"/>
      <c r="F42" s="31"/>
      <c r="G42" s="39">
        <v>1.0</v>
      </c>
      <c r="H42" s="31"/>
      <c r="I42" s="25" t="s">
        <v>92</v>
      </c>
      <c r="J42" s="26">
        <v>23.0</v>
      </c>
      <c r="K42" s="26">
        <v>15.0</v>
      </c>
      <c r="L42" s="26">
        <v>21.0</v>
      </c>
      <c r="M42" s="39">
        <v>2.0</v>
      </c>
    </row>
    <row r="43" ht="48.75" customHeight="1">
      <c r="A43" s="6"/>
      <c r="B43" s="2"/>
      <c r="C43" s="2"/>
      <c r="D43" s="2"/>
      <c r="E43" s="2"/>
      <c r="F43" s="2"/>
      <c r="G43" s="2"/>
      <c r="H43" s="2"/>
      <c r="J43" s="7" t="s">
        <v>7</v>
      </c>
    </row>
    <row r="44" ht="48.75" customHeight="1">
      <c r="A44" s="9" t="s">
        <v>2</v>
      </c>
      <c r="B44" s="9" t="s">
        <v>3</v>
      </c>
      <c r="C44" s="9" t="s">
        <v>4</v>
      </c>
      <c r="E44" s="10"/>
      <c r="F44" s="10"/>
      <c r="G44" s="11" t="s">
        <v>5</v>
      </c>
      <c r="H44" s="12" t="s">
        <v>119</v>
      </c>
      <c r="I44" s="13"/>
      <c r="J44" s="14">
        <v>1.0</v>
      </c>
      <c r="K44" s="14">
        <v>2.0</v>
      </c>
      <c r="L44" s="14">
        <v>3.0</v>
      </c>
      <c r="M44" s="11" t="s">
        <v>7</v>
      </c>
    </row>
    <row r="45" ht="48.75" customHeight="1">
      <c r="A45" s="18">
        <v>1.0</v>
      </c>
      <c r="B45" s="19" t="s">
        <v>84</v>
      </c>
      <c r="C45" s="20" t="s">
        <v>85</v>
      </c>
      <c r="D45" s="13"/>
      <c r="E45" s="37" t="s">
        <v>86</v>
      </c>
      <c r="F45" s="38">
        <v>0.7291666666666666</v>
      </c>
      <c r="G45" s="39"/>
      <c r="H45" s="24" t="s">
        <v>120</v>
      </c>
      <c r="I45" s="25" t="s">
        <v>104</v>
      </c>
      <c r="J45" s="26"/>
      <c r="K45" s="26"/>
      <c r="L45" s="42"/>
      <c r="M45" s="39"/>
    </row>
    <row r="46" ht="48.75" customHeight="1">
      <c r="A46" s="18">
        <v>2.0</v>
      </c>
      <c r="B46" s="19" t="s">
        <v>89</v>
      </c>
      <c r="C46" s="20" t="s">
        <v>90</v>
      </c>
      <c r="D46" s="13"/>
      <c r="E46" s="31"/>
      <c r="F46" s="31"/>
      <c r="G46" s="39"/>
      <c r="H46" s="31"/>
      <c r="I46" s="25" t="s">
        <v>91</v>
      </c>
      <c r="J46" s="26"/>
      <c r="K46" s="26"/>
      <c r="L46" s="42"/>
      <c r="M46" s="39"/>
    </row>
    <row r="47" ht="48.75" customHeight="1">
      <c r="A47" s="18">
        <v>3.0</v>
      </c>
      <c r="B47" s="19" t="s">
        <v>93</v>
      </c>
      <c r="C47" s="20" t="s">
        <v>94</v>
      </c>
      <c r="D47" s="13"/>
      <c r="E47" s="32" t="s">
        <v>95</v>
      </c>
      <c r="F47" s="33">
        <v>0.7638888888888888</v>
      </c>
      <c r="G47" s="34"/>
      <c r="H47" s="35" t="s">
        <v>121</v>
      </c>
      <c r="I47" s="19" t="s">
        <v>84</v>
      </c>
      <c r="J47" s="36"/>
      <c r="K47" s="36"/>
      <c r="L47" s="36"/>
      <c r="M47" s="34"/>
    </row>
    <row r="48" ht="48.75" customHeight="1">
      <c r="A48" s="18">
        <v>4.0</v>
      </c>
      <c r="B48" s="19" t="s">
        <v>88</v>
      </c>
      <c r="C48" s="20" t="s">
        <v>98</v>
      </c>
      <c r="D48" s="13"/>
      <c r="E48" s="31"/>
      <c r="F48" s="31"/>
      <c r="G48" s="34"/>
      <c r="H48" s="31"/>
      <c r="I48" s="19" t="s">
        <v>97</v>
      </c>
      <c r="J48" s="36"/>
      <c r="K48" s="36"/>
      <c r="L48" s="36"/>
      <c r="M48" s="34"/>
    </row>
    <row r="49" ht="48.75" customHeight="1">
      <c r="A49" s="18">
        <v>5.0</v>
      </c>
      <c r="B49" s="19" t="s">
        <v>97</v>
      </c>
      <c r="C49" s="20" t="s">
        <v>100</v>
      </c>
      <c r="D49" s="13"/>
      <c r="E49" s="37" t="s">
        <v>86</v>
      </c>
      <c r="F49" s="38">
        <v>0.7986111111111112</v>
      </c>
      <c r="G49" s="39"/>
      <c r="H49" s="24" t="s">
        <v>122</v>
      </c>
      <c r="I49" s="25" t="s">
        <v>93</v>
      </c>
      <c r="J49" s="26"/>
      <c r="K49" s="26"/>
      <c r="L49" s="42"/>
      <c r="M49" s="39"/>
    </row>
    <row r="50" ht="48.75" customHeight="1">
      <c r="A50" s="18">
        <v>6.0</v>
      </c>
      <c r="B50" s="19" t="s">
        <v>99</v>
      </c>
      <c r="C50" s="20" t="s">
        <v>102</v>
      </c>
      <c r="D50" s="13"/>
      <c r="E50" s="31"/>
      <c r="F50" s="31"/>
      <c r="G50" s="39"/>
      <c r="H50" s="31"/>
      <c r="I50" s="25" t="s">
        <v>103</v>
      </c>
      <c r="J50" s="26"/>
      <c r="K50" s="26"/>
      <c r="L50" s="42"/>
      <c r="M50" s="39"/>
    </row>
    <row r="51" ht="48.75" customHeight="1">
      <c r="A51" s="18">
        <v>7.0</v>
      </c>
      <c r="B51" s="19" t="s">
        <v>104</v>
      </c>
      <c r="C51" s="20" t="s">
        <v>105</v>
      </c>
      <c r="D51" s="13"/>
      <c r="E51" s="32" t="s">
        <v>16</v>
      </c>
      <c r="F51" s="33">
        <v>0.7986111111111112</v>
      </c>
      <c r="G51" s="34"/>
      <c r="H51" s="35" t="s">
        <v>43</v>
      </c>
      <c r="I51" s="19" t="s">
        <v>89</v>
      </c>
      <c r="J51" s="36"/>
      <c r="K51" s="36"/>
      <c r="L51" s="36"/>
      <c r="M51" s="34"/>
    </row>
    <row r="52" ht="48.75" customHeight="1">
      <c r="A52" s="18">
        <v>8.0</v>
      </c>
      <c r="B52" s="19" t="s">
        <v>92</v>
      </c>
      <c r="C52" s="20" t="s">
        <v>107</v>
      </c>
      <c r="D52" s="13"/>
      <c r="E52" s="31"/>
      <c r="F52" s="31"/>
      <c r="G52" s="34"/>
      <c r="H52" s="31"/>
      <c r="I52" s="19" t="s">
        <v>99</v>
      </c>
      <c r="J52" s="36"/>
      <c r="K52" s="36"/>
      <c r="L52" s="36"/>
      <c r="M52" s="34"/>
    </row>
    <row r="53" ht="48.75" customHeight="1">
      <c r="A53" s="18">
        <v>9.0</v>
      </c>
      <c r="B53" s="19" t="s">
        <v>91</v>
      </c>
      <c r="C53" s="20" t="s">
        <v>108</v>
      </c>
      <c r="D53" s="13"/>
      <c r="E53" s="37" t="s">
        <v>86</v>
      </c>
      <c r="F53" s="38">
        <v>0.8333333333333334</v>
      </c>
      <c r="G53" s="39"/>
      <c r="H53" s="24" t="s">
        <v>123</v>
      </c>
      <c r="I53" s="25" t="s">
        <v>88</v>
      </c>
      <c r="J53" s="26"/>
      <c r="K53" s="26"/>
      <c r="L53" s="42"/>
      <c r="M53" s="39"/>
    </row>
    <row r="54" ht="48.75" customHeight="1">
      <c r="A54" s="18">
        <v>10.0</v>
      </c>
      <c r="B54" s="19" t="s">
        <v>103</v>
      </c>
      <c r="C54" s="20" t="s">
        <v>110</v>
      </c>
      <c r="D54" s="13"/>
      <c r="E54" s="31"/>
      <c r="F54" s="31"/>
      <c r="G54" s="39"/>
      <c r="H54" s="31"/>
      <c r="I54" s="25" t="s">
        <v>92</v>
      </c>
      <c r="J54" s="26"/>
      <c r="K54" s="26"/>
      <c r="L54" s="42"/>
      <c r="M54" s="39"/>
    </row>
    <row r="55" ht="48.75" customHeight="1">
      <c r="A55" s="6"/>
      <c r="B55" s="2"/>
      <c r="C55" s="2"/>
      <c r="D55" s="2"/>
      <c r="E55" s="2"/>
      <c r="F55" s="2"/>
      <c r="G55" s="2"/>
      <c r="H55" s="2"/>
      <c r="J55" s="7" t="s">
        <v>7</v>
      </c>
    </row>
    <row r="56" ht="48.75" customHeight="1">
      <c r="A56" s="9" t="s">
        <v>2</v>
      </c>
      <c r="B56" s="9" t="s">
        <v>3</v>
      </c>
      <c r="C56" s="9" t="s">
        <v>4</v>
      </c>
      <c r="E56" s="10"/>
      <c r="F56" s="10"/>
      <c r="G56" s="11" t="s">
        <v>5</v>
      </c>
      <c r="H56" s="12" t="s">
        <v>124</v>
      </c>
      <c r="I56" s="13"/>
      <c r="J56" s="14">
        <v>1.0</v>
      </c>
      <c r="K56" s="14">
        <v>2.0</v>
      </c>
      <c r="L56" s="14">
        <v>3.0</v>
      </c>
      <c r="M56" s="11" t="s">
        <v>7</v>
      </c>
    </row>
    <row r="57" ht="48.75" customHeight="1">
      <c r="A57" s="18">
        <v>1.0</v>
      </c>
      <c r="B57" s="19" t="s">
        <v>84</v>
      </c>
      <c r="C57" s="20" t="s">
        <v>85</v>
      </c>
      <c r="D57" s="13"/>
      <c r="E57" s="37" t="s">
        <v>86</v>
      </c>
      <c r="F57" s="38">
        <v>0.7291666666666666</v>
      </c>
      <c r="G57" s="39"/>
      <c r="H57" s="40"/>
      <c r="I57" s="41"/>
      <c r="J57" s="42"/>
      <c r="K57" s="42"/>
      <c r="L57" s="42"/>
      <c r="M57" s="39"/>
    </row>
    <row r="58" ht="48.75" customHeight="1">
      <c r="A58" s="18">
        <v>2.0</v>
      </c>
      <c r="B58" s="19" t="s">
        <v>89</v>
      </c>
      <c r="C58" s="20" t="s">
        <v>90</v>
      </c>
      <c r="D58" s="13"/>
      <c r="E58" s="31"/>
      <c r="F58" s="31"/>
      <c r="G58" s="39"/>
      <c r="H58" s="31"/>
      <c r="I58" s="41"/>
      <c r="J58" s="42"/>
      <c r="K58" s="42"/>
      <c r="L58" s="42"/>
      <c r="M58" s="39"/>
    </row>
    <row r="59" ht="48.75" customHeight="1">
      <c r="A59" s="18">
        <v>3.0</v>
      </c>
      <c r="B59" s="19" t="s">
        <v>93</v>
      </c>
      <c r="C59" s="20" t="s">
        <v>94</v>
      </c>
      <c r="D59" s="13"/>
      <c r="E59" s="32" t="s">
        <v>95</v>
      </c>
      <c r="F59" s="33">
        <v>0.7638888888888888</v>
      </c>
      <c r="G59" s="34"/>
      <c r="H59" s="35"/>
      <c r="I59" s="19"/>
      <c r="J59" s="36"/>
      <c r="K59" s="36"/>
      <c r="L59" s="36"/>
      <c r="M59" s="34"/>
    </row>
    <row r="60" ht="48.75" customHeight="1">
      <c r="A60" s="18">
        <v>4.0</v>
      </c>
      <c r="B60" s="19" t="s">
        <v>88</v>
      </c>
      <c r="C60" s="20" t="s">
        <v>98</v>
      </c>
      <c r="D60" s="13"/>
      <c r="E60" s="31"/>
      <c r="F60" s="31"/>
      <c r="G60" s="34"/>
      <c r="H60" s="31"/>
      <c r="I60" s="19"/>
      <c r="J60" s="36"/>
      <c r="K60" s="36"/>
      <c r="L60" s="36"/>
      <c r="M60" s="34"/>
    </row>
    <row r="61" ht="48.75" customHeight="1">
      <c r="A61" s="18">
        <v>5.0</v>
      </c>
      <c r="B61" s="19" t="s">
        <v>97</v>
      </c>
      <c r="C61" s="20" t="s">
        <v>100</v>
      </c>
      <c r="D61" s="13"/>
      <c r="E61" s="37" t="s">
        <v>86</v>
      </c>
      <c r="F61" s="38">
        <v>0.7986111111111112</v>
      </c>
      <c r="G61" s="39"/>
      <c r="H61" s="40"/>
      <c r="I61" s="41"/>
      <c r="J61" s="42"/>
      <c r="K61" s="42"/>
      <c r="L61" s="42"/>
      <c r="M61" s="39"/>
    </row>
    <row r="62" ht="48.75" customHeight="1">
      <c r="A62" s="18">
        <v>6.0</v>
      </c>
      <c r="B62" s="19" t="s">
        <v>99</v>
      </c>
      <c r="C62" s="20" t="s">
        <v>102</v>
      </c>
      <c r="D62" s="13"/>
      <c r="E62" s="31"/>
      <c r="F62" s="31"/>
      <c r="G62" s="39"/>
      <c r="H62" s="31"/>
      <c r="I62" s="41"/>
      <c r="J62" s="42"/>
      <c r="K62" s="42"/>
      <c r="L62" s="42"/>
      <c r="M62" s="39"/>
    </row>
    <row r="63" ht="48.75" customHeight="1">
      <c r="A63" s="18">
        <v>7.0</v>
      </c>
      <c r="B63" s="19" t="s">
        <v>104</v>
      </c>
      <c r="C63" s="20" t="s">
        <v>105</v>
      </c>
      <c r="D63" s="13"/>
      <c r="E63" s="32" t="s">
        <v>16</v>
      </c>
      <c r="F63" s="33">
        <v>0.7986111111111112</v>
      </c>
      <c r="G63" s="34"/>
      <c r="H63" s="35"/>
      <c r="I63" s="19"/>
      <c r="J63" s="36"/>
      <c r="K63" s="36"/>
      <c r="L63" s="36"/>
      <c r="M63" s="34"/>
    </row>
    <row r="64" ht="48.75" customHeight="1">
      <c r="A64" s="18">
        <v>8.0</v>
      </c>
      <c r="B64" s="19" t="s">
        <v>92</v>
      </c>
      <c r="C64" s="20" t="s">
        <v>107</v>
      </c>
      <c r="D64" s="13"/>
      <c r="E64" s="31"/>
      <c r="F64" s="31"/>
      <c r="G64" s="34"/>
      <c r="H64" s="31"/>
      <c r="I64" s="19"/>
      <c r="J64" s="36"/>
      <c r="K64" s="36"/>
      <c r="L64" s="36"/>
      <c r="M64" s="34"/>
    </row>
    <row r="65" ht="48.75" customHeight="1">
      <c r="A65" s="18">
        <v>9.0</v>
      </c>
      <c r="B65" s="19" t="s">
        <v>91</v>
      </c>
      <c r="C65" s="20" t="s">
        <v>108</v>
      </c>
      <c r="D65" s="13"/>
      <c r="E65" s="37" t="s">
        <v>86</v>
      </c>
      <c r="F65" s="38">
        <v>0.8333333333333334</v>
      </c>
      <c r="G65" s="39"/>
      <c r="H65" s="40"/>
      <c r="I65" s="41"/>
      <c r="J65" s="42"/>
      <c r="K65" s="42"/>
      <c r="L65" s="42"/>
      <c r="M65" s="39"/>
    </row>
    <row r="66" ht="48.75" customHeight="1">
      <c r="A66" s="18">
        <v>10.0</v>
      </c>
      <c r="B66" s="19" t="s">
        <v>103</v>
      </c>
      <c r="C66" s="20" t="s">
        <v>110</v>
      </c>
      <c r="D66" s="13"/>
      <c r="E66" s="31"/>
      <c r="F66" s="31"/>
      <c r="G66" s="39"/>
      <c r="H66" s="31"/>
      <c r="I66" s="41"/>
      <c r="J66" s="42"/>
      <c r="K66" s="42"/>
      <c r="L66" s="42"/>
      <c r="M66" s="39"/>
    </row>
    <row r="67" ht="48.75" customHeight="1">
      <c r="A67" s="6"/>
      <c r="B67" s="2"/>
      <c r="C67" s="2"/>
      <c r="D67" s="2"/>
      <c r="E67" s="2"/>
      <c r="F67" s="2"/>
      <c r="G67" s="2"/>
      <c r="H67" s="2"/>
      <c r="J67" s="7" t="s">
        <v>7</v>
      </c>
    </row>
    <row r="68" ht="48.75" customHeight="1">
      <c r="A68" s="9" t="s">
        <v>2</v>
      </c>
      <c r="B68" s="9" t="s">
        <v>3</v>
      </c>
      <c r="C68" s="9" t="s">
        <v>4</v>
      </c>
      <c r="E68" s="10"/>
      <c r="F68" s="10"/>
      <c r="G68" s="11" t="s">
        <v>5</v>
      </c>
      <c r="H68" s="12" t="s">
        <v>124</v>
      </c>
      <c r="I68" s="13"/>
      <c r="J68" s="14">
        <v>1.0</v>
      </c>
      <c r="K68" s="14">
        <v>2.0</v>
      </c>
      <c r="L68" s="14">
        <v>3.0</v>
      </c>
      <c r="M68" s="11" t="s">
        <v>7</v>
      </c>
    </row>
    <row r="69" ht="48.75" customHeight="1">
      <c r="A69" s="18">
        <v>1.0</v>
      </c>
      <c r="B69" s="19" t="s">
        <v>84</v>
      </c>
      <c r="C69" s="20" t="s">
        <v>85</v>
      </c>
      <c r="D69" s="13"/>
      <c r="E69" s="37" t="s">
        <v>86</v>
      </c>
      <c r="F69" s="38">
        <v>0.7291666666666666</v>
      </c>
      <c r="G69" s="39"/>
      <c r="H69" s="40"/>
      <c r="I69" s="41"/>
      <c r="J69" s="42"/>
      <c r="K69" s="42"/>
      <c r="L69" s="42"/>
      <c r="M69" s="39"/>
    </row>
    <row r="70" ht="48.75" customHeight="1">
      <c r="A70" s="18">
        <v>2.0</v>
      </c>
      <c r="B70" s="19" t="s">
        <v>89</v>
      </c>
      <c r="C70" s="20" t="s">
        <v>90</v>
      </c>
      <c r="D70" s="13"/>
      <c r="E70" s="31"/>
      <c r="F70" s="31"/>
      <c r="G70" s="39"/>
      <c r="H70" s="31"/>
      <c r="I70" s="41"/>
      <c r="J70" s="42"/>
      <c r="K70" s="42"/>
      <c r="L70" s="42"/>
      <c r="M70" s="39"/>
    </row>
    <row r="71" ht="48.75" customHeight="1">
      <c r="A71" s="18">
        <v>3.0</v>
      </c>
      <c r="B71" s="19" t="s">
        <v>93</v>
      </c>
      <c r="C71" s="20" t="s">
        <v>94</v>
      </c>
      <c r="D71" s="13"/>
      <c r="E71" s="32" t="s">
        <v>95</v>
      </c>
      <c r="F71" s="33">
        <v>0.7638888888888888</v>
      </c>
      <c r="G71" s="34"/>
      <c r="H71" s="35"/>
      <c r="I71" s="19"/>
      <c r="J71" s="36"/>
      <c r="K71" s="36"/>
      <c r="L71" s="36"/>
      <c r="M71" s="34"/>
    </row>
    <row r="72" ht="48.75" customHeight="1">
      <c r="A72" s="18">
        <v>4.0</v>
      </c>
      <c r="B72" s="19" t="s">
        <v>88</v>
      </c>
      <c r="C72" s="20" t="s">
        <v>98</v>
      </c>
      <c r="D72" s="13"/>
      <c r="E72" s="31"/>
      <c r="F72" s="31"/>
      <c r="G72" s="34"/>
      <c r="H72" s="31"/>
      <c r="I72" s="19"/>
      <c r="J72" s="36"/>
      <c r="K72" s="36"/>
      <c r="L72" s="36"/>
      <c r="M72" s="34"/>
    </row>
    <row r="73" ht="48.75" customHeight="1">
      <c r="A73" s="18">
        <v>5.0</v>
      </c>
      <c r="B73" s="19" t="s">
        <v>97</v>
      </c>
      <c r="C73" s="20" t="s">
        <v>100</v>
      </c>
      <c r="D73" s="13"/>
      <c r="E73" s="37" t="s">
        <v>86</v>
      </c>
      <c r="F73" s="38">
        <v>0.7986111111111112</v>
      </c>
      <c r="G73" s="39"/>
      <c r="H73" s="40"/>
      <c r="I73" s="41"/>
      <c r="J73" s="42"/>
      <c r="K73" s="42"/>
      <c r="L73" s="42"/>
      <c r="M73" s="39"/>
    </row>
    <row r="74" ht="48.75" customHeight="1">
      <c r="A74" s="18">
        <v>6.0</v>
      </c>
      <c r="B74" s="19" t="s">
        <v>99</v>
      </c>
      <c r="C74" s="20" t="s">
        <v>102</v>
      </c>
      <c r="D74" s="13"/>
      <c r="E74" s="31"/>
      <c r="F74" s="31"/>
      <c r="G74" s="39"/>
      <c r="H74" s="31"/>
      <c r="I74" s="41"/>
      <c r="J74" s="42"/>
      <c r="K74" s="42"/>
      <c r="L74" s="42"/>
      <c r="M74" s="39"/>
    </row>
    <row r="75" ht="48.75" customHeight="1">
      <c r="A75" s="18">
        <v>7.0</v>
      </c>
      <c r="B75" s="19" t="s">
        <v>104</v>
      </c>
      <c r="C75" s="20" t="s">
        <v>105</v>
      </c>
      <c r="D75" s="13"/>
      <c r="E75" s="32" t="s">
        <v>16</v>
      </c>
      <c r="F75" s="33">
        <v>0.7986111111111112</v>
      </c>
      <c r="G75" s="34"/>
      <c r="H75" s="35"/>
      <c r="I75" s="19"/>
      <c r="J75" s="36"/>
      <c r="K75" s="36"/>
      <c r="L75" s="36"/>
      <c r="M75" s="34"/>
    </row>
    <row r="76" ht="48.75" customHeight="1">
      <c r="A76" s="18">
        <v>8.0</v>
      </c>
      <c r="B76" s="19" t="s">
        <v>92</v>
      </c>
      <c r="C76" s="20" t="s">
        <v>107</v>
      </c>
      <c r="D76" s="13"/>
      <c r="E76" s="31"/>
      <c r="F76" s="31"/>
      <c r="G76" s="34"/>
      <c r="H76" s="31"/>
      <c r="I76" s="19"/>
      <c r="J76" s="36"/>
      <c r="K76" s="36"/>
      <c r="L76" s="36"/>
      <c r="M76" s="34"/>
    </row>
    <row r="77" ht="48.75" customHeight="1">
      <c r="A77" s="18">
        <v>9.0</v>
      </c>
      <c r="B77" s="19" t="s">
        <v>91</v>
      </c>
      <c r="C77" s="20" t="s">
        <v>108</v>
      </c>
      <c r="D77" s="13"/>
      <c r="E77" s="37" t="s">
        <v>86</v>
      </c>
      <c r="F77" s="38">
        <v>0.8333333333333334</v>
      </c>
      <c r="G77" s="39"/>
      <c r="H77" s="40"/>
      <c r="I77" s="41"/>
      <c r="J77" s="42"/>
      <c r="K77" s="42"/>
      <c r="L77" s="42"/>
      <c r="M77" s="39"/>
    </row>
    <row r="78" ht="48.75" customHeight="1">
      <c r="A78" s="18">
        <v>10.0</v>
      </c>
      <c r="B78" s="19" t="s">
        <v>103</v>
      </c>
      <c r="C78" s="20" t="s">
        <v>110</v>
      </c>
      <c r="D78" s="13"/>
      <c r="E78" s="31"/>
      <c r="F78" s="31"/>
      <c r="G78" s="39"/>
      <c r="H78" s="31"/>
      <c r="I78" s="41"/>
      <c r="J78" s="42"/>
      <c r="K78" s="42"/>
      <c r="L78" s="42"/>
      <c r="M78" s="39"/>
    </row>
    <row r="79" ht="48.75" customHeight="1">
      <c r="A79" s="6"/>
      <c r="B79" s="2"/>
      <c r="C79" s="2"/>
      <c r="D79" s="2"/>
      <c r="E79" s="2"/>
      <c r="F79" s="2"/>
      <c r="G79" s="2"/>
      <c r="H79" s="2"/>
      <c r="J79" s="7" t="s">
        <v>7</v>
      </c>
    </row>
    <row r="80" ht="48.75" customHeight="1">
      <c r="A80" s="9" t="s">
        <v>2</v>
      </c>
      <c r="B80" s="9" t="s">
        <v>3</v>
      </c>
      <c r="C80" s="9" t="s">
        <v>4</v>
      </c>
      <c r="E80" s="10"/>
      <c r="F80" s="10"/>
      <c r="G80" s="11" t="s">
        <v>5</v>
      </c>
      <c r="H80" s="12" t="s">
        <v>124</v>
      </c>
      <c r="I80" s="13"/>
      <c r="J80" s="14">
        <v>1.0</v>
      </c>
      <c r="K80" s="14">
        <v>2.0</v>
      </c>
      <c r="L80" s="14">
        <v>3.0</v>
      </c>
      <c r="M80" s="11" t="s">
        <v>7</v>
      </c>
    </row>
    <row r="81" ht="48.75" customHeight="1">
      <c r="A81" s="18">
        <v>1.0</v>
      </c>
      <c r="B81" s="19" t="s">
        <v>84</v>
      </c>
      <c r="C81" s="20" t="s">
        <v>85</v>
      </c>
      <c r="D81" s="13"/>
      <c r="E81" s="37" t="s">
        <v>86</v>
      </c>
      <c r="F81" s="38">
        <v>0.7291666666666666</v>
      </c>
      <c r="G81" s="39"/>
      <c r="H81" s="40"/>
      <c r="I81" s="41"/>
      <c r="J81" s="42"/>
      <c r="K81" s="42"/>
      <c r="L81" s="42"/>
      <c r="M81" s="39"/>
    </row>
    <row r="82" ht="48.75" customHeight="1">
      <c r="A82" s="18">
        <v>2.0</v>
      </c>
      <c r="B82" s="19" t="s">
        <v>89</v>
      </c>
      <c r="C82" s="20" t="s">
        <v>90</v>
      </c>
      <c r="D82" s="13"/>
      <c r="E82" s="31"/>
      <c r="F82" s="31"/>
      <c r="G82" s="39"/>
      <c r="H82" s="31"/>
      <c r="I82" s="41"/>
      <c r="J82" s="42"/>
      <c r="K82" s="42"/>
      <c r="L82" s="42"/>
      <c r="M82" s="39"/>
    </row>
    <row r="83" ht="48.75" customHeight="1">
      <c r="A83" s="18">
        <v>3.0</v>
      </c>
      <c r="B83" s="19" t="s">
        <v>93</v>
      </c>
      <c r="C83" s="20" t="s">
        <v>94</v>
      </c>
      <c r="D83" s="13"/>
      <c r="E83" s="32" t="s">
        <v>95</v>
      </c>
      <c r="F83" s="33">
        <v>0.7638888888888888</v>
      </c>
      <c r="G83" s="34"/>
      <c r="H83" s="35"/>
      <c r="I83" s="19"/>
      <c r="J83" s="36"/>
      <c r="K83" s="36"/>
      <c r="L83" s="36"/>
      <c r="M83" s="34"/>
    </row>
    <row r="84" ht="48.75" customHeight="1">
      <c r="A84" s="18">
        <v>4.0</v>
      </c>
      <c r="B84" s="19" t="s">
        <v>88</v>
      </c>
      <c r="C84" s="20" t="s">
        <v>98</v>
      </c>
      <c r="D84" s="13"/>
      <c r="E84" s="31"/>
      <c r="F84" s="31"/>
      <c r="G84" s="34"/>
      <c r="H84" s="31"/>
      <c r="I84" s="19"/>
      <c r="J84" s="36"/>
      <c r="K84" s="36"/>
      <c r="L84" s="36"/>
      <c r="M84" s="34"/>
    </row>
    <row r="85" ht="48.75" customHeight="1">
      <c r="A85" s="18">
        <v>5.0</v>
      </c>
      <c r="B85" s="19" t="s">
        <v>97</v>
      </c>
      <c r="C85" s="20" t="s">
        <v>100</v>
      </c>
      <c r="D85" s="13"/>
      <c r="E85" s="37" t="s">
        <v>86</v>
      </c>
      <c r="F85" s="38">
        <v>0.7986111111111112</v>
      </c>
      <c r="G85" s="39"/>
      <c r="H85" s="40"/>
      <c r="I85" s="41"/>
      <c r="J85" s="42"/>
      <c r="K85" s="42"/>
      <c r="L85" s="42"/>
      <c r="M85" s="39"/>
    </row>
    <row r="86" ht="48.75" customHeight="1">
      <c r="A86" s="18">
        <v>6.0</v>
      </c>
      <c r="B86" s="19" t="s">
        <v>99</v>
      </c>
      <c r="C86" s="20" t="s">
        <v>102</v>
      </c>
      <c r="D86" s="13"/>
      <c r="E86" s="31"/>
      <c r="F86" s="31"/>
      <c r="G86" s="39"/>
      <c r="H86" s="31"/>
      <c r="I86" s="41"/>
      <c r="J86" s="42"/>
      <c r="K86" s="42"/>
      <c r="L86" s="42"/>
      <c r="M86" s="39"/>
    </row>
    <row r="87" ht="48.75" customHeight="1">
      <c r="A87" s="18">
        <v>7.0</v>
      </c>
      <c r="B87" s="19" t="s">
        <v>104</v>
      </c>
      <c r="C87" s="20" t="s">
        <v>105</v>
      </c>
      <c r="D87" s="13"/>
      <c r="E87" s="32" t="s">
        <v>16</v>
      </c>
      <c r="F87" s="33">
        <v>0.7986111111111112</v>
      </c>
      <c r="G87" s="34"/>
      <c r="H87" s="35"/>
      <c r="I87" s="19"/>
      <c r="J87" s="36"/>
      <c r="K87" s="36"/>
      <c r="L87" s="36"/>
      <c r="M87" s="34"/>
    </row>
    <row r="88" ht="48.75" customHeight="1">
      <c r="A88" s="18">
        <v>8.0</v>
      </c>
      <c r="B88" s="19" t="s">
        <v>92</v>
      </c>
      <c r="C88" s="20" t="s">
        <v>107</v>
      </c>
      <c r="D88" s="13"/>
      <c r="E88" s="31"/>
      <c r="F88" s="31"/>
      <c r="G88" s="34"/>
      <c r="H88" s="31"/>
      <c r="I88" s="19"/>
      <c r="J88" s="36"/>
      <c r="K88" s="36"/>
      <c r="L88" s="36"/>
      <c r="M88" s="34"/>
    </row>
    <row r="89" ht="48.75" customHeight="1">
      <c r="A89" s="18">
        <v>9.0</v>
      </c>
      <c r="B89" s="19" t="s">
        <v>91</v>
      </c>
      <c r="C89" s="20" t="s">
        <v>108</v>
      </c>
      <c r="D89" s="13"/>
      <c r="E89" s="37" t="s">
        <v>86</v>
      </c>
      <c r="F89" s="38">
        <v>0.8333333333333334</v>
      </c>
      <c r="G89" s="39"/>
      <c r="H89" s="40"/>
      <c r="I89" s="41"/>
      <c r="J89" s="42"/>
      <c r="K89" s="42"/>
      <c r="L89" s="42"/>
      <c r="M89" s="39"/>
    </row>
    <row r="90" ht="48.75" customHeight="1">
      <c r="A90" s="18">
        <v>10.0</v>
      </c>
      <c r="B90" s="19" t="s">
        <v>103</v>
      </c>
      <c r="C90" s="20" t="s">
        <v>110</v>
      </c>
      <c r="D90" s="13"/>
      <c r="E90" s="31"/>
      <c r="F90" s="31"/>
      <c r="G90" s="39"/>
      <c r="H90" s="31"/>
      <c r="I90" s="41"/>
      <c r="J90" s="42"/>
      <c r="K90" s="42"/>
      <c r="L90" s="42"/>
      <c r="M90" s="39"/>
    </row>
    <row r="91" ht="48.75" customHeight="1">
      <c r="A91" s="6"/>
      <c r="B91" s="2"/>
      <c r="C91" s="2"/>
      <c r="D91" s="2"/>
      <c r="E91" s="2"/>
      <c r="F91" s="2"/>
      <c r="G91" s="2"/>
      <c r="H91" s="2"/>
      <c r="J91" s="7" t="s">
        <v>7</v>
      </c>
    </row>
    <row r="92" ht="48.75" customHeight="1">
      <c r="A92" s="9" t="s">
        <v>2</v>
      </c>
      <c r="B92" s="9" t="s">
        <v>3</v>
      </c>
      <c r="C92" s="9" t="s">
        <v>4</v>
      </c>
      <c r="E92" s="10"/>
      <c r="F92" s="10"/>
      <c r="G92" s="11" t="s">
        <v>5</v>
      </c>
      <c r="H92" s="12" t="s">
        <v>124</v>
      </c>
      <c r="I92" s="13"/>
      <c r="J92" s="14">
        <v>1.0</v>
      </c>
      <c r="K92" s="14">
        <v>2.0</v>
      </c>
      <c r="L92" s="14">
        <v>3.0</v>
      </c>
      <c r="M92" s="11" t="s">
        <v>7</v>
      </c>
    </row>
    <row r="93" ht="48.75" customHeight="1">
      <c r="A93" s="18">
        <v>1.0</v>
      </c>
      <c r="B93" s="19" t="s">
        <v>84</v>
      </c>
      <c r="C93" s="20" t="s">
        <v>85</v>
      </c>
      <c r="D93" s="13"/>
      <c r="E93" s="37" t="s">
        <v>86</v>
      </c>
      <c r="F93" s="38">
        <v>0.7291666666666666</v>
      </c>
      <c r="G93" s="39"/>
      <c r="H93" s="40"/>
      <c r="I93" s="41"/>
      <c r="J93" s="42"/>
      <c r="K93" s="42"/>
      <c r="L93" s="42"/>
      <c r="M93" s="39"/>
    </row>
    <row r="94" ht="48.75" customHeight="1">
      <c r="A94" s="18">
        <v>2.0</v>
      </c>
      <c r="B94" s="19" t="s">
        <v>89</v>
      </c>
      <c r="C94" s="20" t="s">
        <v>90</v>
      </c>
      <c r="D94" s="13"/>
      <c r="E94" s="31"/>
      <c r="F94" s="31"/>
      <c r="G94" s="39"/>
      <c r="H94" s="31"/>
      <c r="I94" s="41"/>
      <c r="J94" s="42"/>
      <c r="K94" s="42"/>
      <c r="L94" s="42"/>
      <c r="M94" s="39"/>
    </row>
    <row r="95" ht="48.75" customHeight="1">
      <c r="A95" s="18">
        <v>3.0</v>
      </c>
      <c r="B95" s="19" t="s">
        <v>93</v>
      </c>
      <c r="C95" s="20" t="s">
        <v>94</v>
      </c>
      <c r="D95" s="13"/>
      <c r="E95" s="32" t="s">
        <v>95</v>
      </c>
      <c r="F95" s="33">
        <v>0.7638888888888888</v>
      </c>
      <c r="G95" s="34"/>
      <c r="H95" s="35"/>
      <c r="I95" s="19"/>
      <c r="J95" s="36"/>
      <c r="K95" s="36"/>
      <c r="L95" s="36"/>
      <c r="M95" s="34"/>
    </row>
    <row r="96" ht="48.75" customHeight="1">
      <c r="A96" s="18">
        <v>4.0</v>
      </c>
      <c r="B96" s="19" t="s">
        <v>88</v>
      </c>
      <c r="C96" s="20" t="s">
        <v>98</v>
      </c>
      <c r="D96" s="13"/>
      <c r="E96" s="31"/>
      <c r="F96" s="31"/>
      <c r="G96" s="34"/>
      <c r="H96" s="31"/>
      <c r="I96" s="19"/>
      <c r="J96" s="36"/>
      <c r="K96" s="36"/>
      <c r="L96" s="36"/>
      <c r="M96" s="34"/>
    </row>
    <row r="97" ht="48.75" customHeight="1">
      <c r="A97" s="18">
        <v>5.0</v>
      </c>
      <c r="B97" s="19" t="s">
        <v>97</v>
      </c>
      <c r="C97" s="20" t="s">
        <v>100</v>
      </c>
      <c r="D97" s="13"/>
      <c r="E97" s="37" t="s">
        <v>86</v>
      </c>
      <c r="F97" s="38">
        <v>0.7986111111111112</v>
      </c>
      <c r="G97" s="39"/>
      <c r="H97" s="40"/>
      <c r="I97" s="41"/>
      <c r="J97" s="42"/>
      <c r="K97" s="42"/>
      <c r="L97" s="42"/>
      <c r="M97" s="39"/>
    </row>
    <row r="98" ht="48.75" customHeight="1">
      <c r="A98" s="18">
        <v>6.0</v>
      </c>
      <c r="B98" s="19" t="s">
        <v>99</v>
      </c>
      <c r="C98" s="20" t="s">
        <v>102</v>
      </c>
      <c r="D98" s="13"/>
      <c r="E98" s="31"/>
      <c r="F98" s="31"/>
      <c r="G98" s="39"/>
      <c r="H98" s="31"/>
      <c r="I98" s="41"/>
      <c r="J98" s="42"/>
      <c r="K98" s="42"/>
      <c r="L98" s="42"/>
      <c r="M98" s="39"/>
    </row>
    <row r="99" ht="48.75" customHeight="1">
      <c r="A99" s="18">
        <v>7.0</v>
      </c>
      <c r="B99" s="19" t="s">
        <v>104</v>
      </c>
      <c r="C99" s="20" t="s">
        <v>105</v>
      </c>
      <c r="D99" s="13"/>
      <c r="E99" s="32" t="s">
        <v>16</v>
      </c>
      <c r="F99" s="33">
        <v>0.7986111111111112</v>
      </c>
      <c r="G99" s="34"/>
      <c r="H99" s="35"/>
      <c r="I99" s="19"/>
      <c r="J99" s="36"/>
      <c r="K99" s="36"/>
      <c r="L99" s="36"/>
      <c r="M99" s="34"/>
    </row>
    <row r="100" ht="48.75" customHeight="1">
      <c r="A100" s="18">
        <v>8.0</v>
      </c>
      <c r="B100" s="19" t="s">
        <v>92</v>
      </c>
      <c r="C100" s="20" t="s">
        <v>107</v>
      </c>
      <c r="D100" s="13"/>
      <c r="E100" s="31"/>
      <c r="F100" s="31"/>
      <c r="G100" s="34"/>
      <c r="H100" s="31"/>
      <c r="I100" s="19"/>
      <c r="J100" s="36"/>
      <c r="K100" s="36"/>
      <c r="L100" s="36"/>
      <c r="M100" s="34"/>
    </row>
    <row r="101" ht="48.75" customHeight="1">
      <c r="A101" s="18">
        <v>9.0</v>
      </c>
      <c r="B101" s="19" t="s">
        <v>91</v>
      </c>
      <c r="C101" s="20" t="s">
        <v>108</v>
      </c>
      <c r="D101" s="13"/>
      <c r="E101" s="37" t="s">
        <v>86</v>
      </c>
      <c r="F101" s="38">
        <v>0.8333333333333334</v>
      </c>
      <c r="G101" s="39"/>
      <c r="H101" s="40"/>
      <c r="I101" s="41"/>
      <c r="J101" s="42"/>
      <c r="K101" s="42"/>
      <c r="L101" s="42"/>
      <c r="M101" s="39"/>
    </row>
    <row r="102" ht="48.75" customHeight="1">
      <c r="A102" s="18">
        <v>10.0</v>
      </c>
      <c r="B102" s="19" t="s">
        <v>103</v>
      </c>
      <c r="C102" s="20" t="s">
        <v>110</v>
      </c>
      <c r="D102" s="13"/>
      <c r="E102" s="31"/>
      <c r="F102" s="31"/>
      <c r="G102" s="39"/>
      <c r="H102" s="31"/>
      <c r="I102" s="41"/>
      <c r="J102" s="42"/>
      <c r="K102" s="42"/>
      <c r="L102" s="42"/>
      <c r="M102" s="39"/>
    </row>
    <row r="103" ht="48.75" customHeight="1">
      <c r="A103" s="6"/>
      <c r="B103" s="2"/>
      <c r="C103" s="2"/>
      <c r="D103" s="2"/>
      <c r="E103" s="2"/>
      <c r="F103" s="2"/>
      <c r="G103" s="2"/>
      <c r="H103" s="2"/>
      <c r="J103" s="7" t="s">
        <v>7</v>
      </c>
    </row>
    <row r="104" ht="48.75" customHeight="1">
      <c r="A104" s="9" t="s">
        <v>2</v>
      </c>
      <c r="B104" s="9" t="s">
        <v>3</v>
      </c>
      <c r="C104" s="9" t="s">
        <v>4</v>
      </c>
      <c r="E104" s="10"/>
      <c r="F104" s="10"/>
      <c r="G104" s="11" t="s">
        <v>5</v>
      </c>
      <c r="H104" s="12" t="s">
        <v>124</v>
      </c>
      <c r="I104" s="13"/>
      <c r="J104" s="14">
        <v>1.0</v>
      </c>
      <c r="K104" s="14">
        <v>2.0</v>
      </c>
      <c r="L104" s="14">
        <v>3.0</v>
      </c>
      <c r="M104" s="11" t="s">
        <v>7</v>
      </c>
    </row>
    <row r="105" ht="48.75" customHeight="1">
      <c r="A105" s="18">
        <v>1.0</v>
      </c>
      <c r="B105" s="19" t="s">
        <v>84</v>
      </c>
      <c r="C105" s="20" t="s">
        <v>85</v>
      </c>
      <c r="D105" s="13"/>
      <c r="E105" s="37" t="s">
        <v>86</v>
      </c>
      <c r="F105" s="38">
        <v>0.7291666666666666</v>
      </c>
      <c r="G105" s="39"/>
      <c r="H105" s="40"/>
      <c r="I105" s="41"/>
      <c r="J105" s="42"/>
      <c r="K105" s="42"/>
      <c r="L105" s="42"/>
      <c r="M105" s="39"/>
    </row>
    <row r="106" ht="48.75" customHeight="1">
      <c r="A106" s="18">
        <v>2.0</v>
      </c>
      <c r="B106" s="19" t="s">
        <v>89</v>
      </c>
      <c r="C106" s="20" t="s">
        <v>90</v>
      </c>
      <c r="D106" s="13"/>
      <c r="E106" s="31"/>
      <c r="F106" s="31"/>
      <c r="G106" s="39"/>
      <c r="H106" s="31"/>
      <c r="I106" s="41"/>
      <c r="J106" s="42"/>
      <c r="K106" s="42"/>
      <c r="L106" s="42"/>
      <c r="M106" s="39"/>
    </row>
    <row r="107" ht="48.75" customHeight="1">
      <c r="A107" s="18">
        <v>3.0</v>
      </c>
      <c r="B107" s="19" t="s">
        <v>93</v>
      </c>
      <c r="C107" s="20" t="s">
        <v>94</v>
      </c>
      <c r="D107" s="13"/>
      <c r="E107" s="32" t="s">
        <v>95</v>
      </c>
      <c r="F107" s="33">
        <v>0.7638888888888888</v>
      </c>
      <c r="G107" s="34"/>
      <c r="H107" s="35"/>
      <c r="I107" s="19"/>
      <c r="J107" s="36"/>
      <c r="K107" s="36"/>
      <c r="L107" s="36"/>
      <c r="M107" s="34"/>
    </row>
    <row r="108" ht="48.75" customHeight="1">
      <c r="A108" s="18">
        <v>4.0</v>
      </c>
      <c r="B108" s="19" t="s">
        <v>88</v>
      </c>
      <c r="C108" s="20" t="s">
        <v>98</v>
      </c>
      <c r="D108" s="13"/>
      <c r="E108" s="31"/>
      <c r="F108" s="31"/>
      <c r="G108" s="34"/>
      <c r="H108" s="31"/>
      <c r="I108" s="19"/>
      <c r="J108" s="36"/>
      <c r="K108" s="36"/>
      <c r="L108" s="36"/>
      <c r="M108" s="34"/>
    </row>
    <row r="109" ht="48.75" customHeight="1">
      <c r="A109" s="18">
        <v>5.0</v>
      </c>
      <c r="B109" s="19" t="s">
        <v>97</v>
      </c>
      <c r="C109" s="20" t="s">
        <v>100</v>
      </c>
      <c r="D109" s="13"/>
      <c r="E109" s="37" t="s">
        <v>86</v>
      </c>
      <c r="F109" s="38">
        <v>0.7986111111111112</v>
      </c>
      <c r="G109" s="39"/>
      <c r="H109" s="40"/>
      <c r="I109" s="41"/>
      <c r="J109" s="42"/>
      <c r="K109" s="42"/>
      <c r="L109" s="42"/>
      <c r="M109" s="39"/>
    </row>
    <row r="110" ht="48.75" customHeight="1">
      <c r="A110" s="18">
        <v>6.0</v>
      </c>
      <c r="B110" s="19" t="s">
        <v>99</v>
      </c>
      <c r="C110" s="20" t="s">
        <v>102</v>
      </c>
      <c r="D110" s="13"/>
      <c r="E110" s="31"/>
      <c r="F110" s="31"/>
      <c r="G110" s="39"/>
      <c r="H110" s="31"/>
      <c r="I110" s="41"/>
      <c r="J110" s="42"/>
      <c r="K110" s="42"/>
      <c r="L110" s="42"/>
      <c r="M110" s="39"/>
    </row>
    <row r="111" ht="48.75" customHeight="1">
      <c r="A111" s="18">
        <v>7.0</v>
      </c>
      <c r="B111" s="19" t="s">
        <v>104</v>
      </c>
      <c r="C111" s="20" t="s">
        <v>105</v>
      </c>
      <c r="D111" s="13"/>
      <c r="E111" s="32" t="s">
        <v>16</v>
      </c>
      <c r="F111" s="33">
        <v>0.7986111111111112</v>
      </c>
      <c r="G111" s="34"/>
      <c r="H111" s="35"/>
      <c r="I111" s="19"/>
      <c r="J111" s="36"/>
      <c r="K111" s="36"/>
      <c r="L111" s="36"/>
      <c r="M111" s="34"/>
    </row>
    <row r="112" ht="48.75" customHeight="1">
      <c r="A112" s="18">
        <v>8.0</v>
      </c>
      <c r="B112" s="19" t="s">
        <v>92</v>
      </c>
      <c r="C112" s="20" t="s">
        <v>107</v>
      </c>
      <c r="D112" s="13"/>
      <c r="E112" s="31"/>
      <c r="F112" s="31"/>
      <c r="G112" s="34"/>
      <c r="H112" s="31"/>
      <c r="I112" s="19"/>
      <c r="J112" s="36"/>
      <c r="K112" s="36"/>
      <c r="L112" s="36"/>
      <c r="M112" s="34"/>
    </row>
    <row r="113" ht="48.75" customHeight="1">
      <c r="A113" s="18">
        <v>9.0</v>
      </c>
      <c r="B113" s="19" t="s">
        <v>91</v>
      </c>
      <c r="C113" s="20" t="s">
        <v>108</v>
      </c>
      <c r="D113" s="13"/>
      <c r="E113" s="37" t="s">
        <v>86</v>
      </c>
      <c r="F113" s="38">
        <v>0.8333333333333334</v>
      </c>
      <c r="G113" s="39"/>
      <c r="H113" s="40"/>
      <c r="I113" s="41"/>
      <c r="J113" s="42"/>
      <c r="K113" s="42"/>
      <c r="L113" s="42"/>
      <c r="M113" s="39"/>
      <c r="N113" s="1"/>
    </row>
    <row r="114" ht="48.75" customHeight="1">
      <c r="A114" s="18">
        <v>10.0</v>
      </c>
      <c r="B114" s="19" t="s">
        <v>103</v>
      </c>
      <c r="C114" s="20" t="s">
        <v>110</v>
      </c>
      <c r="D114" s="13"/>
      <c r="E114" s="31"/>
      <c r="F114" s="31"/>
      <c r="G114" s="39"/>
      <c r="H114" s="31"/>
      <c r="I114" s="41"/>
      <c r="J114" s="42"/>
      <c r="K114" s="42"/>
      <c r="L114" s="42"/>
      <c r="M114" s="39"/>
    </row>
    <row r="115" ht="48.75" customHeight="1">
      <c r="A115" s="6"/>
      <c r="B115" s="2"/>
      <c r="C115" s="2"/>
      <c r="D115" s="2"/>
      <c r="E115" s="2"/>
      <c r="F115" s="2"/>
      <c r="G115" s="2"/>
      <c r="H115" s="2"/>
      <c r="J115" s="7" t="s">
        <v>7</v>
      </c>
    </row>
    <row r="116" ht="48.75" customHeight="1">
      <c r="A116" s="9" t="s">
        <v>2</v>
      </c>
      <c r="B116" s="9" t="s">
        <v>3</v>
      </c>
      <c r="C116" s="9" t="s">
        <v>4</v>
      </c>
      <c r="E116" s="10"/>
      <c r="F116" s="10"/>
      <c r="G116" s="11" t="s">
        <v>5</v>
      </c>
      <c r="H116" s="12" t="s">
        <v>124</v>
      </c>
      <c r="I116" s="13"/>
      <c r="J116" s="14">
        <v>1.0</v>
      </c>
      <c r="K116" s="14">
        <v>2.0</v>
      </c>
      <c r="L116" s="14">
        <v>3.0</v>
      </c>
      <c r="M116" s="11" t="s">
        <v>7</v>
      </c>
    </row>
    <row r="117" ht="48.75" customHeight="1">
      <c r="A117" s="18">
        <v>1.0</v>
      </c>
      <c r="B117" s="19" t="s">
        <v>84</v>
      </c>
      <c r="C117" s="20" t="s">
        <v>85</v>
      </c>
      <c r="D117" s="13"/>
      <c r="E117" s="37" t="s">
        <v>86</v>
      </c>
      <c r="F117" s="38">
        <v>0.7291666666666666</v>
      </c>
      <c r="G117" s="39"/>
      <c r="H117" s="40"/>
      <c r="I117" s="41"/>
      <c r="J117" s="42"/>
      <c r="K117" s="42"/>
      <c r="L117" s="42"/>
      <c r="M117" s="39"/>
    </row>
    <row r="118" ht="48.75" customHeight="1">
      <c r="A118" s="18">
        <v>2.0</v>
      </c>
      <c r="B118" s="19" t="s">
        <v>89</v>
      </c>
      <c r="C118" s="20" t="s">
        <v>90</v>
      </c>
      <c r="D118" s="13"/>
      <c r="E118" s="31"/>
      <c r="F118" s="31"/>
      <c r="G118" s="39"/>
      <c r="H118" s="31"/>
      <c r="I118" s="41"/>
      <c r="J118" s="42"/>
      <c r="K118" s="42"/>
      <c r="L118" s="42"/>
      <c r="M118" s="39"/>
    </row>
    <row r="119" ht="48.75" customHeight="1">
      <c r="A119" s="18">
        <v>3.0</v>
      </c>
      <c r="B119" s="19" t="s">
        <v>93</v>
      </c>
      <c r="C119" s="20" t="s">
        <v>94</v>
      </c>
      <c r="D119" s="13"/>
      <c r="E119" s="32" t="s">
        <v>95</v>
      </c>
      <c r="F119" s="33">
        <v>0.7638888888888888</v>
      </c>
      <c r="G119" s="34"/>
      <c r="H119" s="35"/>
      <c r="I119" s="19"/>
      <c r="J119" s="36"/>
      <c r="K119" s="36"/>
      <c r="L119" s="36"/>
      <c r="M119" s="34"/>
    </row>
    <row r="120" ht="48.75" customHeight="1">
      <c r="A120" s="18">
        <v>4.0</v>
      </c>
      <c r="B120" s="19" t="s">
        <v>88</v>
      </c>
      <c r="C120" s="20" t="s">
        <v>98</v>
      </c>
      <c r="D120" s="13"/>
      <c r="E120" s="31"/>
      <c r="F120" s="31"/>
      <c r="G120" s="34"/>
      <c r="H120" s="31"/>
      <c r="I120" s="19"/>
      <c r="J120" s="36"/>
      <c r="K120" s="36"/>
      <c r="L120" s="36"/>
      <c r="M120" s="34"/>
    </row>
    <row r="121" ht="48.75" customHeight="1">
      <c r="A121" s="18">
        <v>5.0</v>
      </c>
      <c r="B121" s="19" t="s">
        <v>97</v>
      </c>
      <c r="C121" s="20" t="s">
        <v>100</v>
      </c>
      <c r="D121" s="13"/>
      <c r="E121" s="37" t="s">
        <v>86</v>
      </c>
      <c r="F121" s="38">
        <v>0.7986111111111112</v>
      </c>
      <c r="G121" s="39"/>
      <c r="H121" s="40"/>
      <c r="I121" s="41"/>
      <c r="J121" s="42"/>
      <c r="K121" s="42"/>
      <c r="L121" s="42"/>
      <c r="M121" s="39"/>
    </row>
    <row r="122" ht="48.75" customHeight="1">
      <c r="A122" s="18">
        <v>6.0</v>
      </c>
      <c r="B122" s="19" t="s">
        <v>99</v>
      </c>
      <c r="C122" s="20" t="s">
        <v>102</v>
      </c>
      <c r="D122" s="13"/>
      <c r="E122" s="31"/>
      <c r="F122" s="31"/>
      <c r="G122" s="39"/>
      <c r="H122" s="31"/>
      <c r="I122" s="41"/>
      <c r="J122" s="42"/>
      <c r="K122" s="42"/>
      <c r="L122" s="42"/>
      <c r="M122" s="39"/>
    </row>
    <row r="123" ht="48.75" customHeight="1">
      <c r="A123" s="18">
        <v>7.0</v>
      </c>
      <c r="B123" s="19" t="s">
        <v>104</v>
      </c>
      <c r="C123" s="20" t="s">
        <v>105</v>
      </c>
      <c r="D123" s="13"/>
      <c r="E123" s="32" t="s">
        <v>16</v>
      </c>
      <c r="F123" s="33">
        <v>0.7986111111111112</v>
      </c>
      <c r="G123" s="34"/>
      <c r="H123" s="35"/>
      <c r="I123" s="19"/>
      <c r="J123" s="36"/>
      <c r="K123" s="36"/>
      <c r="L123" s="36"/>
      <c r="M123" s="34"/>
    </row>
    <row r="124" ht="48.75" customHeight="1">
      <c r="A124" s="18">
        <v>8.0</v>
      </c>
      <c r="B124" s="19" t="s">
        <v>92</v>
      </c>
      <c r="C124" s="20" t="s">
        <v>107</v>
      </c>
      <c r="D124" s="13"/>
      <c r="E124" s="31"/>
      <c r="F124" s="31"/>
      <c r="G124" s="34"/>
      <c r="H124" s="31"/>
      <c r="I124" s="19"/>
      <c r="J124" s="36"/>
      <c r="K124" s="36"/>
      <c r="L124" s="36"/>
      <c r="M124" s="34"/>
    </row>
    <row r="125" ht="48.75" customHeight="1">
      <c r="A125" s="18">
        <v>9.0</v>
      </c>
      <c r="B125" s="19" t="s">
        <v>91</v>
      </c>
      <c r="C125" s="20" t="s">
        <v>108</v>
      </c>
      <c r="D125" s="13"/>
      <c r="E125" s="37" t="s">
        <v>86</v>
      </c>
      <c r="F125" s="38">
        <v>0.8333333333333334</v>
      </c>
      <c r="G125" s="39"/>
      <c r="H125" s="40"/>
      <c r="I125" s="41"/>
      <c r="J125" s="42"/>
      <c r="K125" s="42"/>
      <c r="L125" s="42"/>
      <c r="M125" s="39"/>
    </row>
    <row r="126" ht="48.75" customHeight="1">
      <c r="A126" s="18">
        <v>10.0</v>
      </c>
      <c r="B126" s="19" t="s">
        <v>103</v>
      </c>
      <c r="C126" s="20" t="s">
        <v>110</v>
      </c>
      <c r="D126" s="13"/>
      <c r="E126" s="31"/>
      <c r="F126" s="31"/>
      <c r="G126" s="39"/>
      <c r="H126" s="31"/>
      <c r="I126" s="41"/>
      <c r="J126" s="42"/>
      <c r="K126" s="42"/>
      <c r="L126" s="42"/>
      <c r="M126" s="39"/>
    </row>
    <row r="127" ht="48.75" customHeight="1">
      <c r="A127" s="6"/>
      <c r="B127" s="2"/>
      <c r="C127" s="2"/>
      <c r="D127" s="2"/>
      <c r="E127" s="2"/>
      <c r="F127" s="2"/>
      <c r="G127" s="2"/>
      <c r="H127" s="2"/>
      <c r="J127" s="7" t="s">
        <v>7</v>
      </c>
    </row>
    <row r="128" ht="48.75" customHeight="1">
      <c r="A128" s="9" t="s">
        <v>2</v>
      </c>
      <c r="B128" s="9" t="s">
        <v>3</v>
      </c>
      <c r="C128" s="9" t="s">
        <v>4</v>
      </c>
      <c r="E128" s="10"/>
      <c r="F128" s="10"/>
      <c r="G128" s="11" t="s">
        <v>5</v>
      </c>
      <c r="H128" s="12" t="s">
        <v>124</v>
      </c>
      <c r="I128" s="13"/>
      <c r="J128" s="14">
        <v>1.0</v>
      </c>
      <c r="K128" s="14">
        <v>2.0</v>
      </c>
      <c r="L128" s="14">
        <v>3.0</v>
      </c>
      <c r="M128" s="11" t="s">
        <v>7</v>
      </c>
    </row>
    <row r="129" ht="48.75" customHeight="1">
      <c r="A129" s="18">
        <v>1.0</v>
      </c>
      <c r="B129" s="19" t="s">
        <v>84</v>
      </c>
      <c r="C129" s="20" t="s">
        <v>85</v>
      </c>
      <c r="D129" s="13"/>
      <c r="E129" s="37" t="s">
        <v>86</v>
      </c>
      <c r="F129" s="38">
        <v>0.7291666666666666</v>
      </c>
      <c r="G129" s="39"/>
      <c r="H129" s="40"/>
      <c r="I129" s="41"/>
      <c r="J129" s="42"/>
      <c r="K129" s="42"/>
      <c r="L129" s="42"/>
      <c r="M129" s="39"/>
    </row>
    <row r="130" ht="48.75" customHeight="1">
      <c r="A130" s="18">
        <v>2.0</v>
      </c>
      <c r="B130" s="19" t="s">
        <v>89</v>
      </c>
      <c r="C130" s="20" t="s">
        <v>90</v>
      </c>
      <c r="D130" s="13"/>
      <c r="E130" s="31"/>
      <c r="F130" s="31"/>
      <c r="G130" s="39"/>
      <c r="H130" s="31"/>
      <c r="I130" s="41"/>
      <c r="J130" s="42"/>
      <c r="K130" s="42"/>
      <c r="L130" s="42"/>
      <c r="M130" s="39"/>
    </row>
    <row r="131" ht="48.75" customHeight="1">
      <c r="A131" s="18">
        <v>3.0</v>
      </c>
      <c r="B131" s="19" t="s">
        <v>93</v>
      </c>
      <c r="C131" s="20" t="s">
        <v>94</v>
      </c>
      <c r="D131" s="13"/>
      <c r="E131" s="32" t="s">
        <v>95</v>
      </c>
      <c r="F131" s="33">
        <v>0.7638888888888888</v>
      </c>
      <c r="G131" s="34"/>
      <c r="H131" s="35"/>
      <c r="I131" s="19"/>
      <c r="J131" s="36"/>
      <c r="K131" s="36"/>
      <c r="L131" s="36"/>
      <c r="M131" s="34"/>
    </row>
    <row r="132" ht="48.75" customHeight="1">
      <c r="A132" s="18">
        <v>4.0</v>
      </c>
      <c r="B132" s="19" t="s">
        <v>88</v>
      </c>
      <c r="C132" s="20" t="s">
        <v>98</v>
      </c>
      <c r="D132" s="13"/>
      <c r="E132" s="31"/>
      <c r="F132" s="31"/>
      <c r="G132" s="34"/>
      <c r="H132" s="31"/>
      <c r="I132" s="19"/>
      <c r="J132" s="36"/>
      <c r="K132" s="36"/>
      <c r="L132" s="36"/>
      <c r="M132" s="34"/>
    </row>
    <row r="133" ht="48.75" customHeight="1">
      <c r="A133" s="18">
        <v>5.0</v>
      </c>
      <c r="B133" s="19" t="s">
        <v>97</v>
      </c>
      <c r="C133" s="20" t="s">
        <v>100</v>
      </c>
      <c r="D133" s="13"/>
      <c r="E133" s="37" t="s">
        <v>86</v>
      </c>
      <c r="F133" s="38">
        <v>0.7986111111111112</v>
      </c>
      <c r="G133" s="39"/>
      <c r="H133" s="40"/>
      <c r="I133" s="41"/>
      <c r="J133" s="42"/>
      <c r="K133" s="42"/>
      <c r="L133" s="42"/>
      <c r="M133" s="39"/>
    </row>
    <row r="134" ht="48.75" customHeight="1">
      <c r="A134" s="18">
        <v>6.0</v>
      </c>
      <c r="B134" s="19" t="s">
        <v>99</v>
      </c>
      <c r="C134" s="20" t="s">
        <v>102</v>
      </c>
      <c r="D134" s="13"/>
      <c r="E134" s="31"/>
      <c r="F134" s="31"/>
      <c r="G134" s="39"/>
      <c r="H134" s="31"/>
      <c r="I134" s="41"/>
      <c r="J134" s="42"/>
      <c r="K134" s="42"/>
      <c r="L134" s="42"/>
      <c r="M134" s="39"/>
    </row>
    <row r="135" ht="48.75" customHeight="1">
      <c r="A135" s="18">
        <v>7.0</v>
      </c>
      <c r="B135" s="19" t="s">
        <v>104</v>
      </c>
      <c r="C135" s="20" t="s">
        <v>105</v>
      </c>
      <c r="D135" s="13"/>
      <c r="E135" s="32" t="s">
        <v>16</v>
      </c>
      <c r="F135" s="33">
        <v>0.7986111111111112</v>
      </c>
      <c r="G135" s="34"/>
      <c r="H135" s="35"/>
      <c r="I135" s="19"/>
      <c r="J135" s="36"/>
      <c r="K135" s="36"/>
      <c r="L135" s="36"/>
      <c r="M135" s="34"/>
    </row>
    <row r="136" ht="48.75" customHeight="1">
      <c r="A136" s="18">
        <v>8.0</v>
      </c>
      <c r="B136" s="19" t="s">
        <v>92</v>
      </c>
      <c r="C136" s="20" t="s">
        <v>107</v>
      </c>
      <c r="D136" s="13"/>
      <c r="E136" s="31"/>
      <c r="F136" s="31"/>
      <c r="G136" s="34"/>
      <c r="H136" s="31"/>
      <c r="I136" s="19"/>
      <c r="J136" s="36"/>
      <c r="K136" s="36"/>
      <c r="L136" s="36"/>
      <c r="M136" s="34"/>
    </row>
    <row r="137" ht="48.75" customHeight="1">
      <c r="A137" s="18">
        <v>9.0</v>
      </c>
      <c r="B137" s="19" t="s">
        <v>91</v>
      </c>
      <c r="C137" s="20" t="s">
        <v>108</v>
      </c>
      <c r="D137" s="13"/>
      <c r="E137" s="37" t="s">
        <v>86</v>
      </c>
      <c r="F137" s="38">
        <v>0.8333333333333334</v>
      </c>
      <c r="G137" s="39"/>
      <c r="H137" s="40"/>
      <c r="I137" s="41"/>
      <c r="J137" s="42"/>
      <c r="K137" s="42"/>
      <c r="L137" s="42"/>
      <c r="M137" s="39"/>
    </row>
    <row r="138" ht="48.75" customHeight="1">
      <c r="A138" s="18">
        <v>10.0</v>
      </c>
      <c r="B138" s="19" t="s">
        <v>103</v>
      </c>
      <c r="C138" s="20" t="s">
        <v>110</v>
      </c>
      <c r="D138" s="13"/>
      <c r="E138" s="31"/>
      <c r="F138" s="31"/>
      <c r="G138" s="39"/>
      <c r="H138" s="31"/>
      <c r="I138" s="41"/>
      <c r="J138" s="42"/>
      <c r="K138" s="42"/>
      <c r="L138" s="42"/>
      <c r="M138" s="39"/>
    </row>
    <row r="139" ht="48.75" customHeight="1">
      <c r="A139" s="6"/>
      <c r="B139" s="2"/>
      <c r="C139" s="2"/>
      <c r="D139" s="2"/>
      <c r="E139" s="2"/>
      <c r="F139" s="2"/>
      <c r="G139" s="2"/>
      <c r="H139" s="2"/>
      <c r="J139" s="7" t="s">
        <v>7</v>
      </c>
    </row>
    <row r="140" ht="48.75" customHeight="1">
      <c r="A140" s="9" t="s">
        <v>2</v>
      </c>
      <c r="B140" s="9" t="s">
        <v>3</v>
      </c>
      <c r="C140" s="9" t="s">
        <v>4</v>
      </c>
      <c r="E140" s="10"/>
      <c r="F140" s="10"/>
      <c r="G140" s="11" t="s">
        <v>5</v>
      </c>
      <c r="H140" s="12" t="s">
        <v>124</v>
      </c>
      <c r="I140" s="13"/>
      <c r="J140" s="14">
        <v>1.0</v>
      </c>
      <c r="K140" s="14">
        <v>2.0</v>
      </c>
      <c r="L140" s="14">
        <v>3.0</v>
      </c>
      <c r="M140" s="11" t="s">
        <v>7</v>
      </c>
    </row>
    <row r="141" ht="48.75" customHeight="1">
      <c r="A141" s="18">
        <v>1.0</v>
      </c>
      <c r="B141" s="19" t="s">
        <v>84</v>
      </c>
      <c r="C141" s="20" t="s">
        <v>85</v>
      </c>
      <c r="D141" s="13"/>
      <c r="E141" s="37" t="s">
        <v>86</v>
      </c>
      <c r="F141" s="38">
        <v>0.7291666666666666</v>
      </c>
      <c r="G141" s="39"/>
      <c r="H141" s="40"/>
      <c r="I141" s="41"/>
      <c r="J141" s="42"/>
      <c r="K141" s="42"/>
      <c r="L141" s="42"/>
      <c r="M141" s="39"/>
    </row>
    <row r="142" ht="48.75" customHeight="1">
      <c r="A142" s="18">
        <v>2.0</v>
      </c>
      <c r="B142" s="19" t="s">
        <v>89</v>
      </c>
      <c r="C142" s="20" t="s">
        <v>90</v>
      </c>
      <c r="D142" s="13"/>
      <c r="E142" s="31"/>
      <c r="F142" s="31"/>
      <c r="G142" s="39"/>
      <c r="H142" s="31"/>
      <c r="I142" s="41"/>
      <c r="J142" s="42"/>
      <c r="K142" s="42"/>
      <c r="L142" s="42"/>
      <c r="M142" s="39"/>
    </row>
    <row r="143" ht="48.75" customHeight="1">
      <c r="A143" s="18">
        <v>3.0</v>
      </c>
      <c r="B143" s="19" t="s">
        <v>93</v>
      </c>
      <c r="C143" s="20" t="s">
        <v>94</v>
      </c>
      <c r="D143" s="13"/>
      <c r="E143" s="32" t="s">
        <v>95</v>
      </c>
      <c r="F143" s="33">
        <v>0.7638888888888888</v>
      </c>
      <c r="G143" s="34"/>
      <c r="H143" s="35"/>
      <c r="I143" s="19"/>
      <c r="J143" s="36"/>
      <c r="K143" s="36"/>
      <c r="L143" s="36"/>
      <c r="M143" s="34"/>
    </row>
    <row r="144" ht="48.75" customHeight="1">
      <c r="A144" s="18">
        <v>4.0</v>
      </c>
      <c r="B144" s="19" t="s">
        <v>88</v>
      </c>
      <c r="C144" s="20" t="s">
        <v>98</v>
      </c>
      <c r="D144" s="13"/>
      <c r="E144" s="31"/>
      <c r="F144" s="31"/>
      <c r="G144" s="34"/>
      <c r="H144" s="31"/>
      <c r="I144" s="19"/>
      <c r="J144" s="36"/>
      <c r="K144" s="36"/>
      <c r="L144" s="36"/>
      <c r="M144" s="34"/>
    </row>
    <row r="145" ht="48.75" customHeight="1">
      <c r="A145" s="18">
        <v>5.0</v>
      </c>
      <c r="B145" s="19" t="s">
        <v>97</v>
      </c>
      <c r="C145" s="20" t="s">
        <v>100</v>
      </c>
      <c r="D145" s="13"/>
      <c r="E145" s="37" t="s">
        <v>86</v>
      </c>
      <c r="F145" s="38">
        <v>0.7986111111111112</v>
      </c>
      <c r="G145" s="39"/>
      <c r="H145" s="40"/>
      <c r="I145" s="41"/>
      <c r="J145" s="42"/>
      <c r="K145" s="42"/>
      <c r="L145" s="42"/>
      <c r="M145" s="39"/>
    </row>
    <row r="146" ht="48.75" customHeight="1">
      <c r="A146" s="18">
        <v>6.0</v>
      </c>
      <c r="B146" s="19" t="s">
        <v>99</v>
      </c>
      <c r="C146" s="20" t="s">
        <v>102</v>
      </c>
      <c r="D146" s="13"/>
      <c r="E146" s="31"/>
      <c r="F146" s="31"/>
      <c r="G146" s="39"/>
      <c r="H146" s="31"/>
      <c r="I146" s="41"/>
      <c r="J146" s="42"/>
      <c r="K146" s="42"/>
      <c r="L146" s="42"/>
      <c r="M146" s="39"/>
    </row>
    <row r="147" ht="48.75" customHeight="1">
      <c r="A147" s="18">
        <v>7.0</v>
      </c>
      <c r="B147" s="19" t="s">
        <v>104</v>
      </c>
      <c r="C147" s="20" t="s">
        <v>105</v>
      </c>
      <c r="D147" s="13"/>
      <c r="E147" s="32" t="s">
        <v>16</v>
      </c>
      <c r="F147" s="33">
        <v>0.7986111111111112</v>
      </c>
      <c r="G147" s="34"/>
      <c r="H147" s="35"/>
      <c r="I147" s="19"/>
      <c r="J147" s="36"/>
      <c r="K147" s="36"/>
      <c r="L147" s="36"/>
      <c r="M147" s="34"/>
    </row>
    <row r="148" ht="48.75" customHeight="1">
      <c r="A148" s="18">
        <v>8.0</v>
      </c>
      <c r="B148" s="19" t="s">
        <v>92</v>
      </c>
      <c r="C148" s="20" t="s">
        <v>107</v>
      </c>
      <c r="D148" s="13"/>
      <c r="E148" s="31"/>
      <c r="F148" s="31"/>
      <c r="G148" s="34"/>
      <c r="H148" s="31"/>
      <c r="I148" s="19"/>
      <c r="J148" s="36"/>
      <c r="K148" s="36"/>
      <c r="L148" s="36"/>
      <c r="M148" s="34"/>
    </row>
    <row r="149" ht="48.75" customHeight="1">
      <c r="A149" s="18">
        <v>9.0</v>
      </c>
      <c r="B149" s="19" t="s">
        <v>91</v>
      </c>
      <c r="C149" s="20" t="s">
        <v>108</v>
      </c>
      <c r="D149" s="13"/>
      <c r="E149" s="37" t="s">
        <v>86</v>
      </c>
      <c r="F149" s="38">
        <v>0.8333333333333334</v>
      </c>
      <c r="G149" s="39"/>
      <c r="H149" s="40"/>
      <c r="I149" s="41"/>
      <c r="J149" s="42"/>
      <c r="K149" s="42"/>
      <c r="L149" s="42"/>
      <c r="M149" s="39"/>
    </row>
    <row r="150" ht="48.75" customHeight="1">
      <c r="A150" s="18">
        <v>10.0</v>
      </c>
      <c r="B150" s="19" t="s">
        <v>103</v>
      </c>
      <c r="C150" s="20" t="s">
        <v>110</v>
      </c>
      <c r="D150" s="13"/>
      <c r="E150" s="31"/>
      <c r="F150" s="31"/>
      <c r="G150" s="39"/>
      <c r="H150" s="31"/>
      <c r="I150" s="41"/>
      <c r="J150" s="42"/>
      <c r="K150" s="42"/>
      <c r="L150" s="42"/>
      <c r="M150" s="39"/>
    </row>
    <row r="151" ht="48.75" customHeight="1">
      <c r="A151" s="6"/>
      <c r="B151" s="2"/>
      <c r="C151" s="2"/>
      <c r="D151" s="2"/>
      <c r="E151" s="2"/>
      <c r="F151" s="2"/>
      <c r="G151" s="2"/>
      <c r="H151" s="2"/>
      <c r="J151" s="7" t="s">
        <v>7</v>
      </c>
    </row>
    <row r="152" ht="48.75" customHeight="1">
      <c r="A152" s="9" t="s">
        <v>2</v>
      </c>
      <c r="B152" s="9" t="s">
        <v>3</v>
      </c>
      <c r="C152" s="9" t="s">
        <v>4</v>
      </c>
      <c r="E152" s="10"/>
      <c r="F152" s="10"/>
      <c r="G152" s="11" t="s">
        <v>5</v>
      </c>
      <c r="H152" s="12" t="s">
        <v>124</v>
      </c>
      <c r="I152" s="13"/>
      <c r="J152" s="14">
        <v>1.0</v>
      </c>
      <c r="K152" s="14">
        <v>2.0</v>
      </c>
      <c r="L152" s="14">
        <v>3.0</v>
      </c>
      <c r="M152" s="11" t="s">
        <v>7</v>
      </c>
    </row>
    <row r="153" ht="48.75" customHeight="1">
      <c r="A153" s="18">
        <v>1.0</v>
      </c>
      <c r="B153" s="19" t="s">
        <v>84</v>
      </c>
      <c r="C153" s="20" t="s">
        <v>85</v>
      </c>
      <c r="D153" s="13"/>
      <c r="E153" s="37" t="s">
        <v>86</v>
      </c>
      <c r="F153" s="38">
        <v>0.7291666666666666</v>
      </c>
      <c r="G153" s="39"/>
      <c r="H153" s="40"/>
      <c r="I153" s="41"/>
      <c r="J153" s="42"/>
      <c r="K153" s="42"/>
      <c r="L153" s="42"/>
      <c r="M153" s="39"/>
    </row>
    <row r="154" ht="48.75" customHeight="1">
      <c r="A154" s="18">
        <v>2.0</v>
      </c>
      <c r="B154" s="19" t="s">
        <v>89</v>
      </c>
      <c r="C154" s="20" t="s">
        <v>90</v>
      </c>
      <c r="D154" s="13"/>
      <c r="E154" s="31"/>
      <c r="F154" s="31"/>
      <c r="G154" s="39"/>
      <c r="H154" s="31"/>
      <c r="I154" s="41"/>
      <c r="J154" s="42"/>
      <c r="K154" s="42"/>
      <c r="L154" s="42"/>
      <c r="M154" s="39"/>
    </row>
    <row r="155" ht="48.75" customHeight="1">
      <c r="A155" s="18">
        <v>3.0</v>
      </c>
      <c r="B155" s="19" t="s">
        <v>93</v>
      </c>
      <c r="C155" s="20" t="s">
        <v>94</v>
      </c>
      <c r="D155" s="13"/>
      <c r="E155" s="32" t="s">
        <v>95</v>
      </c>
      <c r="F155" s="33">
        <v>0.7638888888888888</v>
      </c>
      <c r="G155" s="34"/>
      <c r="H155" s="35"/>
      <c r="I155" s="19"/>
      <c r="J155" s="36"/>
      <c r="K155" s="36"/>
      <c r="L155" s="36"/>
      <c r="M155" s="34"/>
    </row>
    <row r="156" ht="48.75" customHeight="1">
      <c r="A156" s="18">
        <v>4.0</v>
      </c>
      <c r="B156" s="19" t="s">
        <v>88</v>
      </c>
      <c r="C156" s="20" t="s">
        <v>98</v>
      </c>
      <c r="D156" s="13"/>
      <c r="E156" s="31"/>
      <c r="F156" s="31"/>
      <c r="G156" s="34"/>
      <c r="H156" s="31"/>
      <c r="I156" s="19"/>
      <c r="J156" s="36"/>
      <c r="K156" s="36"/>
      <c r="L156" s="36"/>
      <c r="M156" s="34"/>
    </row>
    <row r="157" ht="48.75" customHeight="1">
      <c r="A157" s="18">
        <v>5.0</v>
      </c>
      <c r="B157" s="19" t="s">
        <v>97</v>
      </c>
      <c r="C157" s="20" t="s">
        <v>100</v>
      </c>
      <c r="D157" s="13"/>
      <c r="E157" s="37" t="s">
        <v>86</v>
      </c>
      <c r="F157" s="38">
        <v>0.7986111111111112</v>
      </c>
      <c r="G157" s="39"/>
      <c r="H157" s="40"/>
      <c r="I157" s="41"/>
      <c r="J157" s="42"/>
      <c r="K157" s="42"/>
      <c r="L157" s="42"/>
      <c r="M157" s="39"/>
    </row>
    <row r="158" ht="48.75" customHeight="1">
      <c r="A158" s="18">
        <v>6.0</v>
      </c>
      <c r="B158" s="19" t="s">
        <v>99</v>
      </c>
      <c r="C158" s="20" t="s">
        <v>102</v>
      </c>
      <c r="D158" s="13"/>
      <c r="E158" s="31"/>
      <c r="F158" s="31"/>
      <c r="G158" s="39"/>
      <c r="H158" s="31"/>
      <c r="I158" s="41"/>
      <c r="J158" s="42"/>
      <c r="K158" s="42"/>
      <c r="L158" s="42"/>
      <c r="M158" s="39"/>
    </row>
    <row r="159" ht="48.75" customHeight="1">
      <c r="A159" s="18">
        <v>7.0</v>
      </c>
      <c r="B159" s="19" t="s">
        <v>104</v>
      </c>
      <c r="C159" s="20" t="s">
        <v>105</v>
      </c>
      <c r="D159" s="13"/>
      <c r="E159" s="32" t="s">
        <v>16</v>
      </c>
      <c r="F159" s="33">
        <v>0.7986111111111112</v>
      </c>
      <c r="G159" s="34"/>
      <c r="H159" s="35"/>
      <c r="I159" s="19"/>
      <c r="J159" s="36"/>
      <c r="K159" s="36"/>
      <c r="L159" s="36"/>
      <c r="M159" s="34"/>
    </row>
    <row r="160" ht="48.75" customHeight="1">
      <c r="A160" s="18">
        <v>8.0</v>
      </c>
      <c r="B160" s="19" t="s">
        <v>92</v>
      </c>
      <c r="C160" s="20" t="s">
        <v>107</v>
      </c>
      <c r="D160" s="13"/>
      <c r="E160" s="31"/>
      <c r="F160" s="31"/>
      <c r="G160" s="34"/>
      <c r="H160" s="31"/>
      <c r="I160" s="19"/>
      <c r="J160" s="36"/>
      <c r="K160" s="36"/>
      <c r="L160" s="36"/>
      <c r="M160" s="34"/>
    </row>
    <row r="161" ht="48.75" customHeight="1">
      <c r="A161" s="18">
        <v>9.0</v>
      </c>
      <c r="B161" s="19" t="s">
        <v>91</v>
      </c>
      <c r="C161" s="20" t="s">
        <v>108</v>
      </c>
      <c r="D161" s="13"/>
      <c r="E161" s="37" t="s">
        <v>86</v>
      </c>
      <c r="F161" s="38">
        <v>0.8333333333333334</v>
      </c>
      <c r="G161" s="39"/>
      <c r="H161" s="40"/>
      <c r="I161" s="41"/>
      <c r="J161" s="42"/>
      <c r="K161" s="42"/>
      <c r="L161" s="42"/>
      <c r="M161" s="39"/>
    </row>
    <row r="162" ht="48.75" customHeight="1">
      <c r="A162" s="18">
        <v>10.0</v>
      </c>
      <c r="B162" s="19" t="s">
        <v>103</v>
      </c>
      <c r="C162" s="20" t="s">
        <v>110</v>
      </c>
      <c r="D162" s="13"/>
      <c r="E162" s="31"/>
      <c r="F162" s="31"/>
      <c r="G162" s="39"/>
      <c r="H162" s="31"/>
      <c r="I162" s="41"/>
      <c r="J162" s="42"/>
      <c r="K162" s="42"/>
      <c r="L162" s="42"/>
      <c r="M162" s="39"/>
    </row>
    <row r="163" ht="48.75" customHeight="1">
      <c r="A163" s="6"/>
      <c r="B163" s="2"/>
      <c r="C163" s="2"/>
      <c r="D163" s="2"/>
      <c r="E163" s="2"/>
      <c r="F163" s="2"/>
      <c r="G163" s="2"/>
      <c r="H163" s="2"/>
      <c r="J163" s="7" t="s">
        <v>7</v>
      </c>
    </row>
    <row r="164" ht="48.75" customHeight="1">
      <c r="A164" s="9" t="s">
        <v>2</v>
      </c>
      <c r="B164" s="9" t="s">
        <v>3</v>
      </c>
      <c r="C164" s="9" t="s">
        <v>4</v>
      </c>
      <c r="E164" s="10"/>
      <c r="F164" s="10"/>
      <c r="G164" s="11" t="s">
        <v>5</v>
      </c>
      <c r="H164" s="12" t="s">
        <v>124</v>
      </c>
      <c r="I164" s="13"/>
      <c r="J164" s="14">
        <v>1.0</v>
      </c>
      <c r="K164" s="14">
        <v>2.0</v>
      </c>
      <c r="L164" s="14">
        <v>3.0</v>
      </c>
      <c r="M164" s="11" t="s">
        <v>7</v>
      </c>
    </row>
    <row r="165" ht="48.75" customHeight="1">
      <c r="A165" s="18">
        <v>1.0</v>
      </c>
      <c r="B165" s="19" t="s">
        <v>84</v>
      </c>
      <c r="C165" s="20" t="s">
        <v>85</v>
      </c>
      <c r="D165" s="13"/>
      <c r="E165" s="37" t="s">
        <v>86</v>
      </c>
      <c r="F165" s="38">
        <v>0.7291666666666666</v>
      </c>
      <c r="G165" s="39"/>
      <c r="H165" s="40"/>
      <c r="I165" s="41"/>
      <c r="J165" s="42"/>
      <c r="K165" s="42"/>
      <c r="L165" s="42"/>
      <c r="M165" s="39"/>
    </row>
    <row r="166" ht="48.75" customHeight="1">
      <c r="A166" s="18">
        <v>2.0</v>
      </c>
      <c r="B166" s="19" t="s">
        <v>89</v>
      </c>
      <c r="C166" s="20" t="s">
        <v>90</v>
      </c>
      <c r="D166" s="13"/>
      <c r="E166" s="31"/>
      <c r="F166" s="31"/>
      <c r="G166" s="39"/>
      <c r="H166" s="31"/>
      <c r="I166" s="41"/>
      <c r="J166" s="42"/>
      <c r="K166" s="42"/>
      <c r="L166" s="42"/>
      <c r="M166" s="39"/>
    </row>
    <row r="167" ht="48.75" customHeight="1">
      <c r="A167" s="18">
        <v>3.0</v>
      </c>
      <c r="B167" s="19" t="s">
        <v>93</v>
      </c>
      <c r="C167" s="20" t="s">
        <v>94</v>
      </c>
      <c r="D167" s="13"/>
      <c r="E167" s="32" t="s">
        <v>95</v>
      </c>
      <c r="F167" s="33">
        <v>0.7638888888888888</v>
      </c>
      <c r="G167" s="34"/>
      <c r="H167" s="35"/>
      <c r="I167" s="19"/>
      <c r="J167" s="36"/>
      <c r="K167" s="36"/>
      <c r="L167" s="36"/>
      <c r="M167" s="34"/>
    </row>
    <row r="168" ht="48.75" customHeight="1">
      <c r="A168" s="18">
        <v>4.0</v>
      </c>
      <c r="B168" s="19" t="s">
        <v>88</v>
      </c>
      <c r="C168" s="20" t="s">
        <v>98</v>
      </c>
      <c r="D168" s="13"/>
      <c r="E168" s="31"/>
      <c r="F168" s="31"/>
      <c r="G168" s="34"/>
      <c r="H168" s="31"/>
      <c r="I168" s="19"/>
      <c r="J168" s="36"/>
      <c r="K168" s="36"/>
      <c r="L168" s="36"/>
      <c r="M168" s="34"/>
    </row>
    <row r="169" ht="48.75" customHeight="1">
      <c r="A169" s="18">
        <v>5.0</v>
      </c>
      <c r="B169" s="19" t="s">
        <v>97</v>
      </c>
      <c r="C169" s="20" t="s">
        <v>100</v>
      </c>
      <c r="D169" s="13"/>
      <c r="E169" s="37" t="s">
        <v>86</v>
      </c>
      <c r="F169" s="38">
        <v>0.7986111111111112</v>
      </c>
      <c r="G169" s="39"/>
      <c r="H169" s="40"/>
      <c r="I169" s="41"/>
      <c r="J169" s="42"/>
      <c r="K169" s="42"/>
      <c r="L169" s="42"/>
      <c r="M169" s="39"/>
    </row>
    <row r="170" ht="48.75" customHeight="1">
      <c r="A170" s="18">
        <v>6.0</v>
      </c>
      <c r="B170" s="19" t="s">
        <v>99</v>
      </c>
      <c r="C170" s="20" t="s">
        <v>102</v>
      </c>
      <c r="D170" s="13"/>
      <c r="E170" s="31"/>
      <c r="F170" s="31"/>
      <c r="G170" s="39"/>
      <c r="H170" s="31"/>
      <c r="I170" s="41"/>
      <c r="J170" s="42"/>
      <c r="K170" s="42"/>
      <c r="L170" s="42"/>
      <c r="M170" s="39"/>
    </row>
    <row r="171" ht="48.75" customHeight="1">
      <c r="A171" s="18">
        <v>7.0</v>
      </c>
      <c r="B171" s="19" t="s">
        <v>104</v>
      </c>
      <c r="C171" s="20" t="s">
        <v>105</v>
      </c>
      <c r="D171" s="13"/>
      <c r="E171" s="32" t="s">
        <v>16</v>
      </c>
      <c r="F171" s="33">
        <v>0.7986111111111112</v>
      </c>
      <c r="G171" s="34"/>
      <c r="H171" s="35"/>
      <c r="I171" s="19"/>
      <c r="J171" s="36"/>
      <c r="K171" s="36"/>
      <c r="L171" s="36"/>
      <c r="M171" s="34"/>
    </row>
    <row r="172" ht="48.75" customHeight="1">
      <c r="A172" s="18">
        <v>8.0</v>
      </c>
      <c r="B172" s="19" t="s">
        <v>92</v>
      </c>
      <c r="C172" s="20" t="s">
        <v>107</v>
      </c>
      <c r="D172" s="13"/>
      <c r="E172" s="31"/>
      <c r="F172" s="31"/>
      <c r="G172" s="34"/>
      <c r="H172" s="31"/>
      <c r="I172" s="19"/>
      <c r="J172" s="36"/>
      <c r="K172" s="36"/>
      <c r="L172" s="36"/>
      <c r="M172" s="34"/>
    </row>
    <row r="173" ht="48.75" customHeight="1">
      <c r="A173" s="18">
        <v>9.0</v>
      </c>
      <c r="B173" s="19" t="s">
        <v>91</v>
      </c>
      <c r="C173" s="20" t="s">
        <v>108</v>
      </c>
      <c r="D173" s="13"/>
      <c r="E173" s="37" t="s">
        <v>86</v>
      </c>
      <c r="F173" s="38">
        <v>0.8333333333333334</v>
      </c>
      <c r="G173" s="39"/>
      <c r="H173" s="40"/>
      <c r="I173" s="41"/>
      <c r="J173" s="42"/>
      <c r="K173" s="42"/>
      <c r="L173" s="42"/>
      <c r="M173" s="39"/>
    </row>
    <row r="174" ht="48.75" customHeight="1">
      <c r="A174" s="18">
        <v>10.0</v>
      </c>
      <c r="B174" s="19" t="s">
        <v>103</v>
      </c>
      <c r="C174" s="20" t="s">
        <v>110</v>
      </c>
      <c r="D174" s="13"/>
      <c r="E174" s="31"/>
      <c r="F174" s="31"/>
      <c r="G174" s="39"/>
      <c r="H174" s="31"/>
      <c r="I174" s="41"/>
      <c r="J174" s="42"/>
      <c r="K174" s="42"/>
      <c r="L174" s="42"/>
      <c r="M174" s="39"/>
    </row>
    <row r="175" ht="48.75" customHeight="1">
      <c r="A175" s="6"/>
      <c r="B175" s="2"/>
      <c r="C175" s="2"/>
      <c r="D175" s="2"/>
      <c r="E175" s="2"/>
      <c r="F175" s="2"/>
      <c r="G175" s="2"/>
      <c r="H175" s="2"/>
      <c r="J175" s="7" t="s">
        <v>7</v>
      </c>
    </row>
    <row r="176" ht="48.75" customHeight="1">
      <c r="A176" s="9" t="s">
        <v>2</v>
      </c>
      <c r="B176" s="9" t="s">
        <v>3</v>
      </c>
      <c r="C176" s="9" t="s">
        <v>4</v>
      </c>
      <c r="E176" s="10"/>
      <c r="F176" s="10"/>
      <c r="G176" s="11" t="s">
        <v>5</v>
      </c>
      <c r="H176" s="12" t="s">
        <v>124</v>
      </c>
      <c r="I176" s="13"/>
      <c r="J176" s="14">
        <v>1.0</v>
      </c>
      <c r="K176" s="14">
        <v>2.0</v>
      </c>
      <c r="L176" s="14">
        <v>3.0</v>
      </c>
      <c r="M176" s="11" t="s">
        <v>7</v>
      </c>
    </row>
    <row r="177" ht="48.75" customHeight="1">
      <c r="A177" s="18">
        <v>1.0</v>
      </c>
      <c r="B177" s="19" t="s">
        <v>84</v>
      </c>
      <c r="C177" s="20" t="s">
        <v>85</v>
      </c>
      <c r="D177" s="13"/>
      <c r="E177" s="37" t="s">
        <v>86</v>
      </c>
      <c r="F177" s="38">
        <v>0.7291666666666666</v>
      </c>
      <c r="G177" s="39"/>
      <c r="H177" s="40"/>
      <c r="I177" s="41"/>
      <c r="J177" s="42"/>
      <c r="K177" s="42"/>
      <c r="L177" s="42"/>
      <c r="M177" s="39"/>
    </row>
    <row r="178" ht="48.75" customHeight="1">
      <c r="A178" s="18">
        <v>2.0</v>
      </c>
      <c r="B178" s="19" t="s">
        <v>89</v>
      </c>
      <c r="C178" s="20" t="s">
        <v>90</v>
      </c>
      <c r="D178" s="13"/>
      <c r="E178" s="31"/>
      <c r="F178" s="31"/>
      <c r="G178" s="39"/>
      <c r="H178" s="31"/>
      <c r="I178" s="41"/>
      <c r="J178" s="42"/>
      <c r="K178" s="42"/>
      <c r="L178" s="42"/>
      <c r="M178" s="39"/>
    </row>
    <row r="179" ht="48.75" customHeight="1">
      <c r="A179" s="18">
        <v>3.0</v>
      </c>
      <c r="B179" s="19" t="s">
        <v>93</v>
      </c>
      <c r="C179" s="20" t="s">
        <v>94</v>
      </c>
      <c r="D179" s="13"/>
      <c r="E179" s="32" t="s">
        <v>95</v>
      </c>
      <c r="F179" s="33">
        <v>0.7638888888888888</v>
      </c>
      <c r="G179" s="34"/>
      <c r="H179" s="35"/>
      <c r="I179" s="19"/>
      <c r="J179" s="36"/>
      <c r="K179" s="36"/>
      <c r="L179" s="36"/>
      <c r="M179" s="34"/>
    </row>
    <row r="180" ht="48.75" customHeight="1">
      <c r="A180" s="18">
        <v>4.0</v>
      </c>
      <c r="B180" s="19" t="s">
        <v>88</v>
      </c>
      <c r="C180" s="20" t="s">
        <v>98</v>
      </c>
      <c r="D180" s="13"/>
      <c r="E180" s="31"/>
      <c r="F180" s="31"/>
      <c r="G180" s="34"/>
      <c r="H180" s="31"/>
      <c r="I180" s="19"/>
      <c r="J180" s="36"/>
      <c r="K180" s="36"/>
      <c r="L180" s="36"/>
      <c r="M180" s="34"/>
    </row>
    <row r="181" ht="48.75" customHeight="1">
      <c r="A181" s="18">
        <v>5.0</v>
      </c>
      <c r="B181" s="19" t="s">
        <v>97</v>
      </c>
      <c r="C181" s="20" t="s">
        <v>100</v>
      </c>
      <c r="D181" s="13"/>
      <c r="E181" s="37" t="s">
        <v>86</v>
      </c>
      <c r="F181" s="38">
        <v>0.7986111111111112</v>
      </c>
      <c r="G181" s="39"/>
      <c r="H181" s="40"/>
      <c r="I181" s="41"/>
      <c r="J181" s="42"/>
      <c r="K181" s="42"/>
      <c r="L181" s="42"/>
      <c r="M181" s="39"/>
    </row>
    <row r="182" ht="48.75" customHeight="1">
      <c r="A182" s="18">
        <v>6.0</v>
      </c>
      <c r="B182" s="19" t="s">
        <v>99</v>
      </c>
      <c r="C182" s="20" t="s">
        <v>102</v>
      </c>
      <c r="D182" s="13"/>
      <c r="E182" s="31"/>
      <c r="F182" s="31"/>
      <c r="G182" s="39"/>
      <c r="H182" s="31"/>
      <c r="I182" s="41"/>
      <c r="J182" s="42"/>
      <c r="K182" s="42"/>
      <c r="L182" s="42"/>
      <c r="M182" s="39"/>
    </row>
    <row r="183" ht="48.75" customHeight="1">
      <c r="A183" s="18">
        <v>7.0</v>
      </c>
      <c r="B183" s="19" t="s">
        <v>104</v>
      </c>
      <c r="C183" s="20" t="s">
        <v>105</v>
      </c>
      <c r="D183" s="13"/>
      <c r="E183" s="32" t="s">
        <v>16</v>
      </c>
      <c r="F183" s="33">
        <v>0.7986111111111112</v>
      </c>
      <c r="G183" s="34"/>
      <c r="H183" s="35"/>
      <c r="I183" s="19"/>
      <c r="J183" s="36"/>
      <c r="K183" s="36"/>
      <c r="L183" s="36"/>
      <c r="M183" s="34"/>
    </row>
    <row r="184" ht="48.75" customHeight="1">
      <c r="A184" s="18">
        <v>8.0</v>
      </c>
      <c r="B184" s="19" t="s">
        <v>92</v>
      </c>
      <c r="C184" s="20" t="s">
        <v>107</v>
      </c>
      <c r="D184" s="13"/>
      <c r="E184" s="31"/>
      <c r="F184" s="31"/>
      <c r="G184" s="34"/>
      <c r="H184" s="31"/>
      <c r="I184" s="19"/>
      <c r="J184" s="36"/>
      <c r="K184" s="36"/>
      <c r="L184" s="36"/>
      <c r="M184" s="34"/>
    </row>
    <row r="185" ht="48.75" customHeight="1">
      <c r="A185" s="18">
        <v>9.0</v>
      </c>
      <c r="B185" s="19" t="s">
        <v>91</v>
      </c>
      <c r="C185" s="20" t="s">
        <v>108</v>
      </c>
      <c r="D185" s="13"/>
      <c r="E185" s="37" t="s">
        <v>86</v>
      </c>
      <c r="F185" s="38">
        <v>0.8333333333333334</v>
      </c>
      <c r="G185" s="39"/>
      <c r="H185" s="40"/>
      <c r="I185" s="41"/>
      <c r="J185" s="42"/>
      <c r="K185" s="42"/>
      <c r="L185" s="42"/>
      <c r="M185" s="39"/>
    </row>
    <row r="186" ht="48.75" customHeight="1">
      <c r="A186" s="18">
        <v>10.0</v>
      </c>
      <c r="B186" s="19" t="s">
        <v>103</v>
      </c>
      <c r="C186" s="20" t="s">
        <v>110</v>
      </c>
      <c r="D186" s="13"/>
      <c r="E186" s="31"/>
      <c r="F186" s="31"/>
      <c r="G186" s="39"/>
      <c r="H186" s="31"/>
      <c r="I186" s="41"/>
      <c r="J186" s="42"/>
      <c r="K186" s="42"/>
      <c r="L186" s="42"/>
      <c r="M186" s="39"/>
    </row>
    <row r="187" ht="48.75" customHeight="1">
      <c r="A187" s="6"/>
      <c r="B187" s="2"/>
      <c r="C187" s="2"/>
      <c r="D187" s="2"/>
      <c r="E187" s="2"/>
      <c r="F187" s="2"/>
      <c r="G187" s="2"/>
      <c r="H187" s="2"/>
      <c r="J187" s="7" t="s">
        <v>7</v>
      </c>
    </row>
    <row r="188" ht="48.75" customHeight="1">
      <c r="A188" s="9" t="s">
        <v>2</v>
      </c>
      <c r="B188" s="9" t="s">
        <v>3</v>
      </c>
      <c r="C188" s="9" t="s">
        <v>4</v>
      </c>
      <c r="E188" s="10"/>
      <c r="F188" s="10"/>
      <c r="G188" s="11" t="s">
        <v>5</v>
      </c>
      <c r="H188" s="12" t="s">
        <v>124</v>
      </c>
      <c r="I188" s="13"/>
      <c r="J188" s="14">
        <v>1.0</v>
      </c>
      <c r="K188" s="14">
        <v>2.0</v>
      </c>
      <c r="L188" s="14">
        <v>3.0</v>
      </c>
      <c r="M188" s="11" t="s">
        <v>7</v>
      </c>
    </row>
    <row r="189" ht="48.75" customHeight="1">
      <c r="A189" s="18">
        <v>1.0</v>
      </c>
      <c r="B189" s="19" t="s">
        <v>84</v>
      </c>
      <c r="C189" s="20" t="s">
        <v>85</v>
      </c>
      <c r="D189" s="13"/>
      <c r="E189" s="37" t="s">
        <v>86</v>
      </c>
      <c r="F189" s="38">
        <v>0.7291666666666666</v>
      </c>
      <c r="G189" s="39"/>
      <c r="H189" s="40"/>
      <c r="I189" s="41"/>
      <c r="J189" s="42"/>
      <c r="K189" s="42"/>
      <c r="L189" s="42"/>
      <c r="M189" s="39"/>
    </row>
    <row r="190" ht="48.75" customHeight="1">
      <c r="A190" s="18">
        <v>2.0</v>
      </c>
      <c r="B190" s="19" t="s">
        <v>89</v>
      </c>
      <c r="C190" s="20" t="s">
        <v>90</v>
      </c>
      <c r="D190" s="13"/>
      <c r="E190" s="31"/>
      <c r="F190" s="31"/>
      <c r="G190" s="39"/>
      <c r="H190" s="31"/>
      <c r="I190" s="41"/>
      <c r="J190" s="42"/>
      <c r="K190" s="42"/>
      <c r="L190" s="42"/>
      <c r="M190" s="39"/>
    </row>
    <row r="191" ht="48.75" customHeight="1">
      <c r="A191" s="18">
        <v>3.0</v>
      </c>
      <c r="B191" s="19" t="s">
        <v>93</v>
      </c>
      <c r="C191" s="20" t="s">
        <v>94</v>
      </c>
      <c r="D191" s="13"/>
      <c r="E191" s="32" t="s">
        <v>95</v>
      </c>
      <c r="F191" s="33">
        <v>0.7638888888888888</v>
      </c>
      <c r="G191" s="34"/>
      <c r="H191" s="35"/>
      <c r="I191" s="19"/>
      <c r="J191" s="36"/>
      <c r="K191" s="36"/>
      <c r="L191" s="36"/>
      <c r="M191" s="34"/>
    </row>
    <row r="192" ht="48.75" customHeight="1">
      <c r="A192" s="18">
        <v>4.0</v>
      </c>
      <c r="B192" s="19" t="s">
        <v>88</v>
      </c>
      <c r="C192" s="20" t="s">
        <v>98</v>
      </c>
      <c r="D192" s="13"/>
      <c r="E192" s="31"/>
      <c r="F192" s="31"/>
      <c r="G192" s="34"/>
      <c r="H192" s="31"/>
      <c r="I192" s="19"/>
      <c r="J192" s="36"/>
      <c r="K192" s="36"/>
      <c r="L192" s="36"/>
      <c r="M192" s="34"/>
    </row>
    <row r="193" ht="48.75" customHeight="1">
      <c r="A193" s="18">
        <v>5.0</v>
      </c>
      <c r="B193" s="19" t="s">
        <v>97</v>
      </c>
      <c r="C193" s="20" t="s">
        <v>100</v>
      </c>
      <c r="D193" s="13"/>
      <c r="E193" s="37" t="s">
        <v>86</v>
      </c>
      <c r="F193" s="38">
        <v>0.7986111111111112</v>
      </c>
      <c r="G193" s="39"/>
      <c r="H193" s="40"/>
      <c r="I193" s="41"/>
      <c r="J193" s="42"/>
      <c r="K193" s="42"/>
      <c r="L193" s="42"/>
      <c r="M193" s="39"/>
    </row>
    <row r="194" ht="48.75" customHeight="1">
      <c r="A194" s="18">
        <v>6.0</v>
      </c>
      <c r="B194" s="19" t="s">
        <v>99</v>
      </c>
      <c r="C194" s="20" t="s">
        <v>102</v>
      </c>
      <c r="D194" s="13"/>
      <c r="E194" s="31"/>
      <c r="F194" s="31"/>
      <c r="G194" s="39"/>
      <c r="H194" s="31"/>
      <c r="I194" s="41"/>
      <c r="J194" s="42"/>
      <c r="K194" s="42"/>
      <c r="L194" s="42"/>
      <c r="M194" s="39"/>
    </row>
    <row r="195" ht="48.75" customHeight="1">
      <c r="A195" s="18">
        <v>7.0</v>
      </c>
      <c r="B195" s="19" t="s">
        <v>104</v>
      </c>
      <c r="C195" s="20" t="s">
        <v>105</v>
      </c>
      <c r="D195" s="13"/>
      <c r="E195" s="32" t="s">
        <v>16</v>
      </c>
      <c r="F195" s="33">
        <v>0.7986111111111112</v>
      </c>
      <c r="G195" s="34"/>
      <c r="H195" s="35"/>
      <c r="I195" s="19"/>
      <c r="J195" s="36"/>
      <c r="K195" s="36"/>
      <c r="L195" s="36"/>
      <c r="M195" s="34"/>
    </row>
    <row r="196" ht="48.75" customHeight="1">
      <c r="A196" s="18">
        <v>8.0</v>
      </c>
      <c r="B196" s="19" t="s">
        <v>92</v>
      </c>
      <c r="C196" s="20" t="s">
        <v>107</v>
      </c>
      <c r="D196" s="13"/>
      <c r="E196" s="31"/>
      <c r="F196" s="31"/>
      <c r="G196" s="34"/>
      <c r="H196" s="31"/>
      <c r="I196" s="19"/>
      <c r="J196" s="36"/>
      <c r="K196" s="36"/>
      <c r="L196" s="36"/>
      <c r="M196" s="34"/>
    </row>
    <row r="197" ht="48.75" customHeight="1">
      <c r="A197" s="18">
        <v>9.0</v>
      </c>
      <c r="B197" s="19" t="s">
        <v>91</v>
      </c>
      <c r="C197" s="20" t="s">
        <v>108</v>
      </c>
      <c r="D197" s="13"/>
      <c r="E197" s="37" t="s">
        <v>86</v>
      </c>
      <c r="F197" s="38">
        <v>0.8333333333333334</v>
      </c>
      <c r="G197" s="39"/>
      <c r="H197" s="40"/>
      <c r="I197" s="41"/>
      <c r="J197" s="42"/>
      <c r="K197" s="42"/>
      <c r="L197" s="42"/>
      <c r="M197" s="39"/>
    </row>
    <row r="198" ht="48.75" customHeight="1">
      <c r="A198" s="18">
        <v>10.0</v>
      </c>
      <c r="B198" s="19" t="s">
        <v>103</v>
      </c>
      <c r="C198" s="20" t="s">
        <v>110</v>
      </c>
      <c r="D198" s="13"/>
      <c r="E198" s="31"/>
      <c r="F198" s="31"/>
      <c r="G198" s="39"/>
      <c r="H198" s="31"/>
      <c r="I198" s="41"/>
      <c r="J198" s="42"/>
      <c r="K198" s="42"/>
      <c r="L198" s="42"/>
      <c r="M198" s="39"/>
    </row>
    <row r="199" ht="48.75" customHeight="1">
      <c r="A199" s="6"/>
      <c r="B199" s="2"/>
      <c r="C199" s="2"/>
      <c r="D199" s="2"/>
      <c r="E199" s="2"/>
      <c r="F199" s="2"/>
      <c r="G199" s="2"/>
      <c r="H199" s="2"/>
      <c r="J199" s="7" t="s">
        <v>7</v>
      </c>
    </row>
    <row r="200" ht="48.75" customHeight="1">
      <c r="A200" s="9" t="s">
        <v>2</v>
      </c>
      <c r="B200" s="9" t="s">
        <v>3</v>
      </c>
      <c r="C200" s="9" t="s">
        <v>4</v>
      </c>
      <c r="E200" s="10"/>
      <c r="F200" s="10"/>
      <c r="G200" s="11" t="s">
        <v>5</v>
      </c>
      <c r="H200" s="12" t="s">
        <v>124</v>
      </c>
      <c r="I200" s="13"/>
      <c r="J200" s="14">
        <v>1.0</v>
      </c>
      <c r="K200" s="14">
        <v>2.0</v>
      </c>
      <c r="L200" s="14">
        <v>3.0</v>
      </c>
      <c r="M200" s="11" t="s">
        <v>7</v>
      </c>
    </row>
    <row r="201" ht="48.75" customHeight="1">
      <c r="A201" s="18">
        <v>1.0</v>
      </c>
      <c r="B201" s="19" t="s">
        <v>84</v>
      </c>
      <c r="C201" s="20" t="s">
        <v>85</v>
      </c>
      <c r="D201" s="13"/>
      <c r="E201" s="37" t="s">
        <v>86</v>
      </c>
      <c r="F201" s="38">
        <v>0.7291666666666666</v>
      </c>
      <c r="G201" s="39"/>
      <c r="H201" s="40"/>
      <c r="I201" s="41"/>
      <c r="J201" s="42"/>
      <c r="K201" s="42"/>
      <c r="L201" s="42"/>
      <c r="M201" s="39"/>
    </row>
    <row r="202" ht="48.75" customHeight="1">
      <c r="A202" s="18">
        <v>2.0</v>
      </c>
      <c r="B202" s="19" t="s">
        <v>89</v>
      </c>
      <c r="C202" s="20" t="s">
        <v>90</v>
      </c>
      <c r="D202" s="13"/>
      <c r="E202" s="31"/>
      <c r="F202" s="31"/>
      <c r="G202" s="39"/>
      <c r="H202" s="31"/>
      <c r="I202" s="41"/>
      <c r="J202" s="42"/>
      <c r="K202" s="42"/>
      <c r="L202" s="42"/>
      <c r="M202" s="39"/>
    </row>
    <row r="203" ht="48.75" customHeight="1">
      <c r="A203" s="18">
        <v>3.0</v>
      </c>
      <c r="B203" s="19" t="s">
        <v>93</v>
      </c>
      <c r="C203" s="20" t="s">
        <v>94</v>
      </c>
      <c r="D203" s="13"/>
      <c r="E203" s="32" t="s">
        <v>95</v>
      </c>
      <c r="F203" s="33">
        <v>0.7638888888888888</v>
      </c>
      <c r="G203" s="34"/>
      <c r="H203" s="35"/>
      <c r="I203" s="19"/>
      <c r="J203" s="36"/>
      <c r="K203" s="36"/>
      <c r="L203" s="36"/>
      <c r="M203" s="34"/>
    </row>
    <row r="204" ht="48.75" customHeight="1">
      <c r="A204" s="18">
        <v>4.0</v>
      </c>
      <c r="B204" s="19" t="s">
        <v>88</v>
      </c>
      <c r="C204" s="20" t="s">
        <v>98</v>
      </c>
      <c r="D204" s="13"/>
      <c r="E204" s="31"/>
      <c r="F204" s="31"/>
      <c r="G204" s="34"/>
      <c r="H204" s="31"/>
      <c r="I204" s="19"/>
      <c r="J204" s="36"/>
      <c r="K204" s="36"/>
      <c r="L204" s="36"/>
      <c r="M204" s="34"/>
    </row>
    <row r="205" ht="48.75" customHeight="1">
      <c r="A205" s="18">
        <v>5.0</v>
      </c>
      <c r="B205" s="19" t="s">
        <v>97</v>
      </c>
      <c r="C205" s="20" t="s">
        <v>100</v>
      </c>
      <c r="D205" s="13"/>
      <c r="E205" s="37" t="s">
        <v>86</v>
      </c>
      <c r="F205" s="38">
        <v>0.7986111111111112</v>
      </c>
      <c r="G205" s="39"/>
      <c r="H205" s="40"/>
      <c r="I205" s="41"/>
      <c r="J205" s="42"/>
      <c r="K205" s="42"/>
      <c r="L205" s="42"/>
      <c r="M205" s="39"/>
    </row>
    <row r="206" ht="48.75" customHeight="1">
      <c r="A206" s="18">
        <v>6.0</v>
      </c>
      <c r="B206" s="19" t="s">
        <v>99</v>
      </c>
      <c r="C206" s="20" t="s">
        <v>102</v>
      </c>
      <c r="D206" s="13"/>
      <c r="E206" s="31"/>
      <c r="F206" s="31"/>
      <c r="G206" s="39"/>
      <c r="H206" s="31"/>
      <c r="I206" s="41"/>
      <c r="J206" s="42"/>
      <c r="K206" s="42"/>
      <c r="L206" s="42"/>
      <c r="M206" s="39"/>
    </row>
    <row r="207" ht="48.75" customHeight="1">
      <c r="A207" s="18">
        <v>7.0</v>
      </c>
      <c r="B207" s="19" t="s">
        <v>104</v>
      </c>
      <c r="C207" s="20" t="s">
        <v>105</v>
      </c>
      <c r="D207" s="13"/>
      <c r="E207" s="32" t="s">
        <v>16</v>
      </c>
      <c r="F207" s="33">
        <v>0.7986111111111112</v>
      </c>
      <c r="G207" s="34"/>
      <c r="H207" s="35"/>
      <c r="I207" s="19"/>
      <c r="J207" s="36"/>
      <c r="K207" s="36"/>
      <c r="L207" s="36"/>
      <c r="M207" s="34"/>
    </row>
    <row r="208" ht="48.75" customHeight="1">
      <c r="A208" s="18">
        <v>8.0</v>
      </c>
      <c r="B208" s="19" t="s">
        <v>92</v>
      </c>
      <c r="C208" s="20" t="s">
        <v>107</v>
      </c>
      <c r="D208" s="13"/>
      <c r="E208" s="31"/>
      <c r="F208" s="31"/>
      <c r="G208" s="34"/>
      <c r="H208" s="31"/>
      <c r="I208" s="19"/>
      <c r="J208" s="36"/>
      <c r="K208" s="36"/>
      <c r="L208" s="36"/>
      <c r="M208" s="34"/>
    </row>
    <row r="209" ht="48.75" customHeight="1">
      <c r="A209" s="18">
        <v>9.0</v>
      </c>
      <c r="B209" s="19" t="s">
        <v>91</v>
      </c>
      <c r="C209" s="20" t="s">
        <v>108</v>
      </c>
      <c r="D209" s="13"/>
      <c r="E209" s="37" t="s">
        <v>86</v>
      </c>
      <c r="F209" s="38">
        <v>0.8333333333333334</v>
      </c>
      <c r="G209" s="39"/>
      <c r="H209" s="40"/>
      <c r="I209" s="41"/>
      <c r="J209" s="42"/>
      <c r="K209" s="42"/>
      <c r="L209" s="42"/>
      <c r="M209" s="39"/>
    </row>
    <row r="210" ht="48.75" customHeight="1">
      <c r="A210" s="18">
        <v>10.0</v>
      </c>
      <c r="B210" s="19" t="s">
        <v>103</v>
      </c>
      <c r="C210" s="20" t="s">
        <v>110</v>
      </c>
      <c r="D210" s="13"/>
      <c r="E210" s="31"/>
      <c r="F210" s="31"/>
      <c r="G210" s="39"/>
      <c r="H210" s="31"/>
      <c r="I210" s="41"/>
      <c r="J210" s="42"/>
      <c r="K210" s="42"/>
      <c r="L210" s="42"/>
      <c r="M210" s="39"/>
    </row>
    <row r="211" ht="48.75" customHeight="1">
      <c r="A211" s="6"/>
      <c r="B211" s="2"/>
      <c r="C211" s="2"/>
      <c r="D211" s="2"/>
      <c r="E211" s="2"/>
      <c r="F211" s="2"/>
      <c r="G211" s="2"/>
      <c r="H211" s="2"/>
      <c r="J211" s="7" t="s">
        <v>7</v>
      </c>
    </row>
    <row r="212" ht="48.75" customHeight="1">
      <c r="A212" s="9" t="s">
        <v>2</v>
      </c>
      <c r="B212" s="9" t="s">
        <v>3</v>
      </c>
      <c r="C212" s="9" t="s">
        <v>4</v>
      </c>
      <c r="E212" s="10"/>
      <c r="F212" s="10"/>
      <c r="G212" s="11" t="s">
        <v>5</v>
      </c>
      <c r="H212" s="12" t="s">
        <v>124</v>
      </c>
      <c r="I212" s="13"/>
      <c r="J212" s="14">
        <v>1.0</v>
      </c>
      <c r="K212" s="14">
        <v>2.0</v>
      </c>
      <c r="L212" s="14">
        <v>3.0</v>
      </c>
      <c r="M212" s="11" t="s">
        <v>7</v>
      </c>
    </row>
    <row r="213" ht="48.75" customHeight="1">
      <c r="A213" s="18">
        <v>1.0</v>
      </c>
      <c r="B213" s="19" t="s">
        <v>84</v>
      </c>
      <c r="C213" s="20" t="s">
        <v>85</v>
      </c>
      <c r="D213" s="13"/>
      <c r="E213" s="37" t="s">
        <v>86</v>
      </c>
      <c r="F213" s="38">
        <v>0.7291666666666666</v>
      </c>
      <c r="G213" s="39"/>
      <c r="H213" s="40"/>
      <c r="I213" s="41"/>
      <c r="J213" s="42"/>
      <c r="K213" s="42"/>
      <c r="L213" s="42"/>
      <c r="M213" s="39"/>
    </row>
    <row r="214" ht="48.75" customHeight="1">
      <c r="A214" s="18">
        <v>2.0</v>
      </c>
      <c r="B214" s="19" t="s">
        <v>89</v>
      </c>
      <c r="C214" s="20" t="s">
        <v>90</v>
      </c>
      <c r="D214" s="13"/>
      <c r="E214" s="31"/>
      <c r="F214" s="31"/>
      <c r="G214" s="39"/>
      <c r="H214" s="31"/>
      <c r="I214" s="41"/>
      <c r="J214" s="42"/>
      <c r="K214" s="42"/>
      <c r="L214" s="42"/>
      <c r="M214" s="39"/>
    </row>
    <row r="215" ht="48.75" customHeight="1">
      <c r="A215" s="18">
        <v>3.0</v>
      </c>
      <c r="B215" s="19" t="s">
        <v>93</v>
      </c>
      <c r="C215" s="20" t="s">
        <v>94</v>
      </c>
      <c r="D215" s="13"/>
      <c r="E215" s="32" t="s">
        <v>95</v>
      </c>
      <c r="F215" s="33">
        <v>0.7638888888888888</v>
      </c>
      <c r="G215" s="34"/>
      <c r="H215" s="35"/>
      <c r="I215" s="19"/>
      <c r="J215" s="36"/>
      <c r="K215" s="36"/>
      <c r="L215" s="36"/>
      <c r="M215" s="34"/>
    </row>
    <row r="216" ht="48.75" customHeight="1">
      <c r="A216" s="18">
        <v>4.0</v>
      </c>
      <c r="B216" s="19" t="s">
        <v>88</v>
      </c>
      <c r="C216" s="20" t="s">
        <v>98</v>
      </c>
      <c r="D216" s="13"/>
      <c r="E216" s="31"/>
      <c r="F216" s="31"/>
      <c r="G216" s="34"/>
      <c r="H216" s="31"/>
      <c r="I216" s="19"/>
      <c r="J216" s="36"/>
      <c r="K216" s="36"/>
      <c r="L216" s="36"/>
      <c r="M216" s="34"/>
    </row>
    <row r="217" ht="48.75" customHeight="1">
      <c r="A217" s="18">
        <v>5.0</v>
      </c>
      <c r="B217" s="19" t="s">
        <v>97</v>
      </c>
      <c r="C217" s="20" t="s">
        <v>100</v>
      </c>
      <c r="D217" s="13"/>
      <c r="E217" s="37" t="s">
        <v>86</v>
      </c>
      <c r="F217" s="38">
        <v>0.7986111111111112</v>
      </c>
      <c r="G217" s="39"/>
      <c r="H217" s="40"/>
      <c r="I217" s="41"/>
      <c r="J217" s="42"/>
      <c r="K217" s="42"/>
      <c r="L217" s="42"/>
      <c r="M217" s="39"/>
    </row>
    <row r="218" ht="48.75" customHeight="1">
      <c r="A218" s="18">
        <v>6.0</v>
      </c>
      <c r="B218" s="19" t="s">
        <v>99</v>
      </c>
      <c r="C218" s="20" t="s">
        <v>102</v>
      </c>
      <c r="D218" s="13"/>
      <c r="E218" s="31"/>
      <c r="F218" s="31"/>
      <c r="G218" s="39"/>
      <c r="H218" s="31"/>
      <c r="I218" s="41"/>
      <c r="J218" s="42"/>
      <c r="K218" s="42"/>
      <c r="L218" s="42"/>
      <c r="M218" s="39"/>
    </row>
    <row r="219" ht="48.75" customHeight="1">
      <c r="A219" s="18">
        <v>7.0</v>
      </c>
      <c r="B219" s="19" t="s">
        <v>104</v>
      </c>
      <c r="C219" s="20" t="s">
        <v>105</v>
      </c>
      <c r="D219" s="13"/>
      <c r="E219" s="32" t="s">
        <v>16</v>
      </c>
      <c r="F219" s="33">
        <v>0.7986111111111112</v>
      </c>
      <c r="G219" s="34"/>
      <c r="H219" s="35"/>
      <c r="I219" s="19"/>
      <c r="J219" s="36"/>
      <c r="K219" s="36"/>
      <c r="L219" s="36"/>
      <c r="M219" s="34"/>
    </row>
    <row r="220" ht="48.75" customHeight="1">
      <c r="A220" s="18">
        <v>8.0</v>
      </c>
      <c r="B220" s="19" t="s">
        <v>92</v>
      </c>
      <c r="C220" s="20" t="s">
        <v>107</v>
      </c>
      <c r="D220" s="13"/>
      <c r="E220" s="31"/>
      <c r="F220" s="31"/>
      <c r="G220" s="34"/>
      <c r="H220" s="31"/>
      <c r="I220" s="19"/>
      <c r="J220" s="36"/>
      <c r="K220" s="36"/>
      <c r="L220" s="36"/>
      <c r="M220" s="34"/>
    </row>
    <row r="221" ht="48.75" customHeight="1">
      <c r="A221" s="18">
        <v>9.0</v>
      </c>
      <c r="B221" s="19" t="s">
        <v>91</v>
      </c>
      <c r="C221" s="20" t="s">
        <v>108</v>
      </c>
      <c r="D221" s="13"/>
      <c r="E221" s="37" t="s">
        <v>86</v>
      </c>
      <c r="F221" s="38">
        <v>0.8333333333333334</v>
      </c>
      <c r="G221" s="39"/>
      <c r="H221" s="40"/>
      <c r="I221" s="41"/>
      <c r="J221" s="42"/>
      <c r="K221" s="42"/>
      <c r="L221" s="42"/>
      <c r="M221" s="39"/>
    </row>
    <row r="222" ht="48.75" customHeight="1">
      <c r="A222" s="18">
        <v>10.0</v>
      </c>
      <c r="B222" s="19" t="s">
        <v>103</v>
      </c>
      <c r="C222" s="20" t="s">
        <v>110</v>
      </c>
      <c r="D222" s="13"/>
      <c r="E222" s="31"/>
      <c r="F222" s="31"/>
      <c r="G222" s="39"/>
      <c r="H222" s="31"/>
      <c r="I222" s="41"/>
      <c r="J222" s="42"/>
      <c r="K222" s="42"/>
      <c r="L222" s="42"/>
      <c r="M222" s="39"/>
    </row>
    <row r="223" ht="48.75" customHeight="1">
      <c r="A223" s="6"/>
      <c r="B223" s="2"/>
      <c r="C223" s="2"/>
      <c r="D223" s="2"/>
      <c r="E223" s="2"/>
      <c r="F223" s="2"/>
      <c r="G223" s="2"/>
      <c r="H223" s="2"/>
      <c r="J223" s="7" t="s">
        <v>7</v>
      </c>
    </row>
    <row r="224" ht="46.5" customHeight="1">
      <c r="A224" s="9" t="s">
        <v>2</v>
      </c>
      <c r="B224" s="9" t="s">
        <v>3</v>
      </c>
      <c r="C224" s="9" t="s">
        <v>4</v>
      </c>
      <c r="E224" s="10"/>
      <c r="F224" s="10"/>
      <c r="G224" s="11" t="s">
        <v>5</v>
      </c>
      <c r="H224" s="12" t="s">
        <v>124</v>
      </c>
      <c r="I224" s="13"/>
      <c r="J224" s="14">
        <v>1.0</v>
      </c>
      <c r="K224" s="14">
        <v>2.0</v>
      </c>
      <c r="L224" s="14">
        <v>3.0</v>
      </c>
      <c r="M224" s="11" t="s">
        <v>7</v>
      </c>
    </row>
    <row r="225" ht="46.5" customHeight="1">
      <c r="A225" s="18">
        <v>1.0</v>
      </c>
      <c r="B225" s="19" t="s">
        <v>84</v>
      </c>
      <c r="C225" s="20" t="s">
        <v>85</v>
      </c>
      <c r="D225" s="13"/>
      <c r="E225" s="37" t="s">
        <v>86</v>
      </c>
      <c r="F225" s="38">
        <v>0.7291666666666666</v>
      </c>
      <c r="G225" s="39"/>
      <c r="H225" s="40"/>
      <c r="I225" s="41"/>
      <c r="J225" s="42"/>
      <c r="K225" s="42"/>
      <c r="L225" s="42"/>
      <c r="M225" s="39"/>
    </row>
    <row r="226" ht="46.5" customHeight="1">
      <c r="A226" s="18">
        <v>2.0</v>
      </c>
      <c r="B226" s="19" t="s">
        <v>89</v>
      </c>
      <c r="C226" s="20" t="s">
        <v>90</v>
      </c>
      <c r="D226" s="13"/>
      <c r="E226" s="31"/>
      <c r="F226" s="31"/>
      <c r="G226" s="39"/>
      <c r="H226" s="31"/>
      <c r="I226" s="41"/>
      <c r="J226" s="42"/>
      <c r="K226" s="42"/>
      <c r="L226" s="42"/>
      <c r="M226" s="39"/>
    </row>
    <row r="227" ht="46.5" customHeight="1">
      <c r="A227" s="18">
        <v>3.0</v>
      </c>
      <c r="B227" s="19" t="s">
        <v>93</v>
      </c>
      <c r="C227" s="20" t="s">
        <v>94</v>
      </c>
      <c r="D227" s="13"/>
      <c r="E227" s="32" t="s">
        <v>95</v>
      </c>
      <c r="F227" s="33">
        <v>0.7638888888888888</v>
      </c>
      <c r="G227" s="34"/>
      <c r="H227" s="35"/>
      <c r="I227" s="19"/>
      <c r="J227" s="36"/>
      <c r="K227" s="36"/>
      <c r="L227" s="36"/>
      <c r="M227" s="34"/>
    </row>
    <row r="228" ht="46.5" customHeight="1">
      <c r="A228" s="18">
        <v>4.0</v>
      </c>
      <c r="B228" s="19" t="s">
        <v>88</v>
      </c>
      <c r="C228" s="20" t="s">
        <v>98</v>
      </c>
      <c r="D228" s="13"/>
      <c r="E228" s="31"/>
      <c r="F228" s="31"/>
      <c r="G228" s="34"/>
      <c r="H228" s="31"/>
      <c r="I228" s="19"/>
      <c r="J228" s="36"/>
      <c r="K228" s="36"/>
      <c r="L228" s="36"/>
      <c r="M228" s="34"/>
    </row>
    <row r="229" ht="46.5" customHeight="1">
      <c r="A229" s="18">
        <v>5.0</v>
      </c>
      <c r="B229" s="19" t="s">
        <v>97</v>
      </c>
      <c r="C229" s="20" t="s">
        <v>100</v>
      </c>
      <c r="D229" s="13"/>
      <c r="E229" s="37" t="s">
        <v>86</v>
      </c>
      <c r="F229" s="38">
        <v>0.7986111111111112</v>
      </c>
      <c r="G229" s="39"/>
      <c r="H229" s="40"/>
      <c r="I229" s="41"/>
      <c r="J229" s="42"/>
      <c r="K229" s="42"/>
      <c r="L229" s="42"/>
      <c r="M229" s="39"/>
    </row>
    <row r="230" ht="46.5" customHeight="1">
      <c r="A230" s="18">
        <v>6.0</v>
      </c>
      <c r="B230" s="19" t="s">
        <v>99</v>
      </c>
      <c r="C230" s="20" t="s">
        <v>102</v>
      </c>
      <c r="D230" s="13"/>
      <c r="E230" s="31"/>
      <c r="F230" s="31"/>
      <c r="G230" s="39"/>
      <c r="H230" s="31"/>
      <c r="I230" s="41"/>
      <c r="J230" s="42"/>
      <c r="K230" s="42"/>
      <c r="L230" s="42"/>
      <c r="M230" s="39"/>
      <c r="O230" s="1">
        <v>0.0</v>
      </c>
    </row>
    <row r="231" ht="46.5" customHeight="1">
      <c r="A231" s="18">
        <v>7.0</v>
      </c>
      <c r="B231" s="19" t="s">
        <v>104</v>
      </c>
      <c r="C231" s="20" t="s">
        <v>105</v>
      </c>
      <c r="D231" s="13"/>
      <c r="E231" s="32" t="s">
        <v>16</v>
      </c>
      <c r="F231" s="33">
        <v>0.7986111111111112</v>
      </c>
      <c r="G231" s="34"/>
      <c r="H231" s="35"/>
      <c r="I231" s="19"/>
      <c r="J231" s="36"/>
      <c r="K231" s="36"/>
      <c r="L231" s="36"/>
      <c r="M231" s="34"/>
    </row>
    <row r="232" ht="46.5" customHeight="1">
      <c r="A232" s="18">
        <v>8.0</v>
      </c>
      <c r="B232" s="19" t="s">
        <v>92</v>
      </c>
      <c r="C232" s="20" t="s">
        <v>107</v>
      </c>
      <c r="D232" s="13"/>
      <c r="E232" s="31"/>
      <c r="F232" s="31"/>
      <c r="G232" s="34"/>
      <c r="H232" s="31"/>
      <c r="I232" s="19"/>
      <c r="J232" s="36"/>
      <c r="K232" s="36"/>
      <c r="L232" s="36"/>
      <c r="M232" s="34"/>
    </row>
    <row r="233" ht="46.5" customHeight="1">
      <c r="A233" s="18">
        <v>9.0</v>
      </c>
      <c r="B233" s="19" t="s">
        <v>91</v>
      </c>
      <c r="C233" s="20" t="s">
        <v>108</v>
      </c>
      <c r="D233" s="13"/>
      <c r="E233" s="37" t="s">
        <v>86</v>
      </c>
      <c r="F233" s="38">
        <v>0.8333333333333334</v>
      </c>
      <c r="G233" s="39"/>
      <c r="H233" s="40"/>
      <c r="I233" s="41"/>
      <c r="J233" s="42"/>
      <c r="K233" s="42"/>
      <c r="L233" s="42"/>
      <c r="M233" s="39"/>
    </row>
    <row r="234" ht="46.5" customHeight="1">
      <c r="A234" s="18">
        <v>10.0</v>
      </c>
      <c r="B234" s="19" t="s">
        <v>103</v>
      </c>
      <c r="C234" s="20" t="s">
        <v>110</v>
      </c>
      <c r="D234" s="13"/>
      <c r="E234" s="31"/>
      <c r="F234" s="31"/>
      <c r="G234" s="39"/>
      <c r="H234" s="31"/>
      <c r="I234" s="41"/>
      <c r="J234" s="42"/>
      <c r="K234" s="42"/>
      <c r="L234" s="42"/>
      <c r="M234" s="39"/>
    </row>
    <row r="235" ht="46.5" customHeight="1">
      <c r="A235" s="6"/>
      <c r="B235" s="2"/>
      <c r="C235" s="2"/>
      <c r="D235" s="2"/>
      <c r="E235" s="2"/>
      <c r="F235" s="2"/>
      <c r="G235" s="2"/>
      <c r="H235" s="2"/>
      <c r="J235" s="7" t="s">
        <v>7</v>
      </c>
    </row>
    <row r="236" ht="46.5" customHeight="1">
      <c r="A236" s="9" t="s">
        <v>2</v>
      </c>
      <c r="B236" s="9" t="s">
        <v>3</v>
      </c>
      <c r="C236" s="9" t="s">
        <v>4</v>
      </c>
      <c r="E236" s="10"/>
      <c r="F236" s="10"/>
      <c r="G236" s="11" t="s">
        <v>5</v>
      </c>
      <c r="H236" s="12" t="s">
        <v>124</v>
      </c>
      <c r="I236" s="13"/>
      <c r="J236" s="14">
        <v>1.0</v>
      </c>
      <c r="K236" s="14">
        <v>2.0</v>
      </c>
      <c r="L236" s="14">
        <v>3.0</v>
      </c>
      <c r="M236" s="11" t="s">
        <v>7</v>
      </c>
    </row>
    <row r="237" ht="46.5" customHeight="1">
      <c r="A237" s="18">
        <v>1.0</v>
      </c>
      <c r="B237" s="19" t="s">
        <v>84</v>
      </c>
      <c r="C237" s="20" t="s">
        <v>85</v>
      </c>
      <c r="D237" s="13"/>
      <c r="E237" s="37" t="s">
        <v>86</v>
      </c>
      <c r="F237" s="38">
        <v>0.7291666666666666</v>
      </c>
      <c r="G237" s="39"/>
      <c r="H237" s="40"/>
      <c r="I237" s="41"/>
      <c r="J237" s="42"/>
      <c r="K237" s="42"/>
      <c r="L237" s="42"/>
      <c r="M237" s="39"/>
    </row>
    <row r="238" ht="46.5" customHeight="1">
      <c r="A238" s="18">
        <v>2.0</v>
      </c>
      <c r="B238" s="19" t="s">
        <v>89</v>
      </c>
      <c r="C238" s="20" t="s">
        <v>90</v>
      </c>
      <c r="D238" s="13"/>
      <c r="E238" s="31"/>
      <c r="F238" s="31"/>
      <c r="G238" s="39"/>
      <c r="H238" s="31"/>
      <c r="I238" s="41"/>
      <c r="J238" s="42"/>
      <c r="K238" s="42"/>
      <c r="L238" s="42"/>
      <c r="M238" s="39"/>
    </row>
    <row r="239" ht="46.5" customHeight="1">
      <c r="A239" s="18">
        <v>3.0</v>
      </c>
      <c r="B239" s="19" t="s">
        <v>93</v>
      </c>
      <c r="C239" s="20" t="s">
        <v>94</v>
      </c>
      <c r="D239" s="13"/>
      <c r="E239" s="32" t="s">
        <v>95</v>
      </c>
      <c r="F239" s="33">
        <v>0.7638888888888888</v>
      </c>
      <c r="G239" s="34"/>
      <c r="H239" s="35"/>
      <c r="I239" s="19"/>
      <c r="J239" s="36"/>
      <c r="K239" s="36"/>
      <c r="L239" s="36"/>
      <c r="M239" s="34"/>
    </row>
    <row r="240" ht="46.5" customHeight="1">
      <c r="A240" s="18">
        <v>4.0</v>
      </c>
      <c r="B240" s="19" t="s">
        <v>88</v>
      </c>
      <c r="C240" s="20" t="s">
        <v>98</v>
      </c>
      <c r="D240" s="13"/>
      <c r="E240" s="31"/>
      <c r="F240" s="31"/>
      <c r="G240" s="34"/>
      <c r="H240" s="31"/>
      <c r="I240" s="19"/>
      <c r="J240" s="36"/>
      <c r="K240" s="36"/>
      <c r="L240" s="36"/>
      <c r="M240" s="34"/>
    </row>
    <row r="241" ht="46.5" customHeight="1">
      <c r="A241" s="18">
        <v>5.0</v>
      </c>
      <c r="B241" s="19" t="s">
        <v>97</v>
      </c>
      <c r="C241" s="20" t="s">
        <v>100</v>
      </c>
      <c r="D241" s="13"/>
      <c r="E241" s="37" t="s">
        <v>86</v>
      </c>
      <c r="F241" s="38">
        <v>0.7986111111111112</v>
      </c>
      <c r="G241" s="39"/>
      <c r="H241" s="40"/>
      <c r="I241" s="41"/>
      <c r="J241" s="42"/>
      <c r="K241" s="42"/>
      <c r="L241" s="42"/>
      <c r="M241" s="39"/>
    </row>
    <row r="242" ht="46.5" customHeight="1">
      <c r="A242" s="18">
        <v>6.0</v>
      </c>
      <c r="B242" s="19" t="s">
        <v>99</v>
      </c>
      <c r="C242" s="20" t="s">
        <v>102</v>
      </c>
      <c r="D242" s="13"/>
      <c r="E242" s="31"/>
      <c r="F242" s="31"/>
      <c r="G242" s="39"/>
      <c r="H242" s="31"/>
      <c r="I242" s="41"/>
      <c r="J242" s="42"/>
      <c r="K242" s="42"/>
      <c r="L242" s="42"/>
      <c r="M242" s="39"/>
    </row>
    <row r="243" ht="46.5" customHeight="1">
      <c r="A243" s="18">
        <v>7.0</v>
      </c>
      <c r="B243" s="19" t="s">
        <v>104</v>
      </c>
      <c r="C243" s="20" t="s">
        <v>105</v>
      </c>
      <c r="D243" s="13"/>
      <c r="E243" s="32" t="s">
        <v>16</v>
      </c>
      <c r="F243" s="33">
        <v>0.7986111111111112</v>
      </c>
      <c r="G243" s="34"/>
      <c r="H243" s="35"/>
      <c r="I243" s="19"/>
      <c r="J243" s="36"/>
      <c r="K243" s="36"/>
      <c r="L243" s="36"/>
      <c r="M243" s="34"/>
    </row>
    <row r="244" ht="46.5" customHeight="1">
      <c r="A244" s="18">
        <v>8.0</v>
      </c>
      <c r="B244" s="19" t="s">
        <v>92</v>
      </c>
      <c r="C244" s="20" t="s">
        <v>107</v>
      </c>
      <c r="D244" s="13"/>
      <c r="E244" s="31"/>
      <c r="F244" s="31"/>
      <c r="G244" s="34"/>
      <c r="H244" s="31"/>
      <c r="I244" s="19"/>
      <c r="J244" s="36"/>
      <c r="K244" s="36"/>
      <c r="L244" s="36"/>
      <c r="M244" s="34"/>
    </row>
    <row r="245" ht="46.5" customHeight="1">
      <c r="A245" s="18">
        <v>9.0</v>
      </c>
      <c r="B245" s="19" t="s">
        <v>91</v>
      </c>
      <c r="C245" s="20" t="s">
        <v>108</v>
      </c>
      <c r="D245" s="13"/>
      <c r="E245" s="37" t="s">
        <v>86</v>
      </c>
      <c r="F245" s="38">
        <v>0.8333333333333334</v>
      </c>
      <c r="G245" s="39"/>
      <c r="H245" s="40"/>
      <c r="I245" s="41"/>
      <c r="J245" s="42"/>
      <c r="K245" s="42"/>
      <c r="L245" s="42"/>
      <c r="M245" s="39"/>
    </row>
    <row r="246" ht="46.5" customHeight="1">
      <c r="A246" s="18">
        <v>10.0</v>
      </c>
      <c r="B246" s="19" t="s">
        <v>103</v>
      </c>
      <c r="C246" s="20" t="s">
        <v>110</v>
      </c>
      <c r="D246" s="13"/>
      <c r="E246" s="31"/>
      <c r="F246" s="31"/>
      <c r="G246" s="39"/>
      <c r="H246" s="31"/>
      <c r="I246" s="41"/>
      <c r="J246" s="42"/>
      <c r="K246" s="42"/>
      <c r="L246" s="42"/>
      <c r="M246" s="39"/>
    </row>
    <row r="247" ht="46.5" customHeight="1">
      <c r="A247" s="6"/>
      <c r="B247" s="2"/>
      <c r="C247" s="2"/>
      <c r="D247" s="2"/>
      <c r="E247" s="2"/>
      <c r="F247" s="2"/>
      <c r="G247" s="2"/>
      <c r="H247" s="2"/>
      <c r="J247" s="7" t="s">
        <v>7</v>
      </c>
    </row>
    <row r="248" ht="46.5" customHeight="1">
      <c r="A248" s="9" t="s">
        <v>2</v>
      </c>
      <c r="B248" s="9" t="s">
        <v>3</v>
      </c>
      <c r="C248" s="9" t="s">
        <v>4</v>
      </c>
      <c r="E248" s="10"/>
      <c r="F248" s="10"/>
      <c r="G248" s="11" t="s">
        <v>5</v>
      </c>
      <c r="H248" s="12" t="s">
        <v>124</v>
      </c>
      <c r="I248" s="13"/>
      <c r="J248" s="14">
        <v>1.0</v>
      </c>
      <c r="K248" s="14">
        <v>2.0</v>
      </c>
      <c r="L248" s="14">
        <v>3.0</v>
      </c>
      <c r="M248" s="11" t="s">
        <v>7</v>
      </c>
    </row>
    <row r="249" ht="46.5" customHeight="1">
      <c r="A249" s="18">
        <v>1.0</v>
      </c>
      <c r="B249" s="19" t="s">
        <v>84</v>
      </c>
      <c r="C249" s="20" t="s">
        <v>85</v>
      </c>
      <c r="D249" s="13"/>
      <c r="E249" s="37" t="s">
        <v>86</v>
      </c>
      <c r="F249" s="38">
        <v>0.7291666666666666</v>
      </c>
      <c r="G249" s="39"/>
      <c r="H249" s="40"/>
      <c r="I249" s="41"/>
      <c r="J249" s="42"/>
      <c r="K249" s="42"/>
      <c r="L249" s="42"/>
      <c r="M249" s="39"/>
    </row>
    <row r="250" ht="46.5" customHeight="1">
      <c r="A250" s="18">
        <v>2.0</v>
      </c>
      <c r="B250" s="19" t="s">
        <v>89</v>
      </c>
      <c r="C250" s="20" t="s">
        <v>90</v>
      </c>
      <c r="D250" s="13"/>
      <c r="E250" s="31"/>
      <c r="F250" s="31"/>
      <c r="G250" s="39"/>
      <c r="H250" s="31"/>
      <c r="I250" s="41"/>
      <c r="J250" s="42"/>
      <c r="K250" s="42"/>
      <c r="L250" s="42"/>
      <c r="M250" s="39"/>
    </row>
    <row r="251" ht="46.5" customHeight="1">
      <c r="A251" s="18">
        <v>3.0</v>
      </c>
      <c r="B251" s="19" t="s">
        <v>93</v>
      </c>
      <c r="C251" s="20" t="s">
        <v>94</v>
      </c>
      <c r="D251" s="13"/>
      <c r="E251" s="32" t="s">
        <v>95</v>
      </c>
      <c r="F251" s="33">
        <v>0.7638888888888888</v>
      </c>
      <c r="G251" s="34"/>
      <c r="H251" s="35"/>
      <c r="I251" s="19"/>
      <c r="J251" s="36"/>
      <c r="K251" s="36"/>
      <c r="L251" s="36"/>
      <c r="M251" s="34"/>
    </row>
    <row r="252" ht="46.5" customHeight="1">
      <c r="A252" s="18">
        <v>4.0</v>
      </c>
      <c r="B252" s="19" t="s">
        <v>88</v>
      </c>
      <c r="C252" s="20" t="s">
        <v>98</v>
      </c>
      <c r="D252" s="13"/>
      <c r="E252" s="31"/>
      <c r="F252" s="31"/>
      <c r="G252" s="34"/>
      <c r="H252" s="31"/>
      <c r="I252" s="19"/>
      <c r="J252" s="36"/>
      <c r="K252" s="36"/>
      <c r="L252" s="36"/>
      <c r="M252" s="34"/>
    </row>
    <row r="253" ht="46.5" customHeight="1">
      <c r="A253" s="18">
        <v>5.0</v>
      </c>
      <c r="B253" s="19" t="s">
        <v>97</v>
      </c>
      <c r="C253" s="20" t="s">
        <v>100</v>
      </c>
      <c r="D253" s="13"/>
      <c r="E253" s="37" t="s">
        <v>86</v>
      </c>
      <c r="F253" s="38">
        <v>0.7986111111111112</v>
      </c>
      <c r="G253" s="39"/>
      <c r="H253" s="40"/>
      <c r="I253" s="41"/>
      <c r="J253" s="42"/>
      <c r="K253" s="42"/>
      <c r="L253" s="42"/>
      <c r="M253" s="39"/>
    </row>
    <row r="254" ht="46.5" customHeight="1">
      <c r="A254" s="18">
        <v>6.0</v>
      </c>
      <c r="B254" s="19" t="s">
        <v>99</v>
      </c>
      <c r="C254" s="20" t="s">
        <v>102</v>
      </c>
      <c r="D254" s="13"/>
      <c r="E254" s="31"/>
      <c r="F254" s="31"/>
      <c r="G254" s="39"/>
      <c r="H254" s="31"/>
      <c r="I254" s="41"/>
      <c r="J254" s="42"/>
      <c r="K254" s="42"/>
      <c r="L254" s="42"/>
      <c r="M254" s="39"/>
    </row>
    <row r="255" ht="46.5" customHeight="1">
      <c r="A255" s="18">
        <v>7.0</v>
      </c>
      <c r="B255" s="19" t="s">
        <v>104</v>
      </c>
      <c r="C255" s="20" t="s">
        <v>105</v>
      </c>
      <c r="D255" s="13"/>
      <c r="E255" s="32" t="s">
        <v>16</v>
      </c>
      <c r="F255" s="33">
        <v>0.7986111111111112</v>
      </c>
      <c r="G255" s="34"/>
      <c r="H255" s="35"/>
      <c r="I255" s="19"/>
      <c r="J255" s="36"/>
      <c r="K255" s="36"/>
      <c r="L255" s="36"/>
      <c r="M255" s="34"/>
    </row>
    <row r="256" ht="46.5" customHeight="1">
      <c r="A256" s="18">
        <v>8.0</v>
      </c>
      <c r="B256" s="19" t="s">
        <v>92</v>
      </c>
      <c r="C256" s="20" t="s">
        <v>107</v>
      </c>
      <c r="D256" s="13"/>
      <c r="E256" s="31"/>
      <c r="F256" s="31"/>
      <c r="G256" s="34"/>
      <c r="H256" s="31"/>
      <c r="I256" s="19"/>
      <c r="J256" s="36"/>
      <c r="K256" s="36"/>
      <c r="L256" s="36"/>
      <c r="M256" s="34"/>
    </row>
    <row r="257" ht="46.5" customHeight="1">
      <c r="A257" s="18">
        <v>9.0</v>
      </c>
      <c r="B257" s="19" t="s">
        <v>91</v>
      </c>
      <c r="C257" s="20" t="s">
        <v>108</v>
      </c>
      <c r="D257" s="13"/>
      <c r="E257" s="37" t="s">
        <v>86</v>
      </c>
      <c r="F257" s="38">
        <v>0.8333333333333334</v>
      </c>
      <c r="G257" s="39"/>
      <c r="H257" s="40"/>
      <c r="I257" s="41"/>
      <c r="J257" s="42"/>
      <c r="K257" s="42"/>
      <c r="L257" s="42"/>
      <c r="M257" s="39"/>
    </row>
    <row r="258" ht="46.5" customHeight="1">
      <c r="A258" s="18">
        <v>10.0</v>
      </c>
      <c r="B258" s="19" t="s">
        <v>103</v>
      </c>
      <c r="C258" s="20" t="s">
        <v>110</v>
      </c>
      <c r="D258" s="13"/>
      <c r="E258" s="31"/>
      <c r="F258" s="31"/>
      <c r="G258" s="39"/>
      <c r="H258" s="31"/>
      <c r="I258" s="41"/>
      <c r="J258" s="42"/>
      <c r="K258" s="42"/>
      <c r="L258" s="42"/>
      <c r="M258" s="39"/>
    </row>
    <row r="259" ht="46.5" customHeight="1">
      <c r="A259" s="6"/>
      <c r="B259" s="2"/>
      <c r="C259" s="2"/>
      <c r="D259" s="2"/>
      <c r="E259" s="2"/>
      <c r="F259" s="2"/>
      <c r="G259" s="2"/>
      <c r="H259" s="2"/>
      <c r="J259" s="7" t="s">
        <v>7</v>
      </c>
    </row>
    <row r="260" ht="46.5" customHeight="1">
      <c r="A260" s="9" t="s">
        <v>2</v>
      </c>
      <c r="B260" s="9" t="s">
        <v>3</v>
      </c>
      <c r="C260" s="9" t="s">
        <v>4</v>
      </c>
      <c r="E260" s="10"/>
      <c r="F260" s="10"/>
      <c r="G260" s="11" t="s">
        <v>5</v>
      </c>
      <c r="H260" s="12" t="s">
        <v>124</v>
      </c>
      <c r="I260" s="13"/>
      <c r="J260" s="14">
        <v>1.0</v>
      </c>
      <c r="K260" s="14">
        <v>2.0</v>
      </c>
      <c r="L260" s="14">
        <v>3.0</v>
      </c>
      <c r="M260" s="11" t="s">
        <v>7</v>
      </c>
    </row>
    <row r="261" ht="46.5" customHeight="1">
      <c r="A261" s="18">
        <v>1.0</v>
      </c>
      <c r="B261" s="19" t="s">
        <v>84</v>
      </c>
      <c r="C261" s="20" t="s">
        <v>85</v>
      </c>
      <c r="D261" s="13"/>
      <c r="E261" s="37" t="s">
        <v>86</v>
      </c>
      <c r="F261" s="38">
        <v>0.7291666666666666</v>
      </c>
      <c r="G261" s="39"/>
      <c r="H261" s="40"/>
      <c r="I261" s="41"/>
      <c r="J261" s="42"/>
      <c r="K261" s="42"/>
      <c r="L261" s="42"/>
      <c r="M261" s="39"/>
    </row>
    <row r="262" ht="46.5" customHeight="1">
      <c r="A262" s="18">
        <v>2.0</v>
      </c>
      <c r="B262" s="19" t="s">
        <v>89</v>
      </c>
      <c r="C262" s="20" t="s">
        <v>90</v>
      </c>
      <c r="D262" s="13"/>
      <c r="E262" s="31"/>
      <c r="F262" s="31"/>
      <c r="G262" s="39"/>
      <c r="H262" s="31"/>
      <c r="I262" s="41"/>
      <c r="J262" s="42"/>
      <c r="K262" s="42"/>
      <c r="L262" s="42"/>
      <c r="M262" s="39"/>
    </row>
    <row r="263" ht="46.5" customHeight="1">
      <c r="A263" s="18">
        <v>3.0</v>
      </c>
      <c r="B263" s="19" t="s">
        <v>93</v>
      </c>
      <c r="C263" s="20" t="s">
        <v>94</v>
      </c>
      <c r="D263" s="13"/>
      <c r="E263" s="32" t="s">
        <v>95</v>
      </c>
      <c r="F263" s="33">
        <v>0.7638888888888888</v>
      </c>
      <c r="G263" s="34"/>
      <c r="H263" s="35"/>
      <c r="I263" s="19"/>
      <c r="J263" s="36"/>
      <c r="K263" s="36"/>
      <c r="L263" s="36"/>
      <c r="M263" s="34"/>
    </row>
    <row r="264" ht="46.5" customHeight="1">
      <c r="A264" s="18">
        <v>4.0</v>
      </c>
      <c r="B264" s="19" t="s">
        <v>88</v>
      </c>
      <c r="C264" s="20" t="s">
        <v>98</v>
      </c>
      <c r="D264" s="13"/>
      <c r="E264" s="31"/>
      <c r="F264" s="31"/>
      <c r="G264" s="34"/>
      <c r="H264" s="31"/>
      <c r="I264" s="19"/>
      <c r="J264" s="36"/>
      <c r="K264" s="36"/>
      <c r="L264" s="36"/>
      <c r="M264" s="34"/>
    </row>
    <row r="265" ht="46.5" customHeight="1">
      <c r="A265" s="18">
        <v>5.0</v>
      </c>
      <c r="B265" s="19" t="s">
        <v>97</v>
      </c>
      <c r="C265" s="20" t="s">
        <v>100</v>
      </c>
      <c r="D265" s="13"/>
      <c r="E265" s="37" t="s">
        <v>86</v>
      </c>
      <c r="F265" s="38">
        <v>0.7986111111111112</v>
      </c>
      <c r="G265" s="39"/>
      <c r="H265" s="40"/>
      <c r="I265" s="41"/>
      <c r="J265" s="42"/>
      <c r="K265" s="42"/>
      <c r="L265" s="42"/>
      <c r="M265" s="39"/>
    </row>
    <row r="266" ht="46.5" customHeight="1">
      <c r="A266" s="18">
        <v>6.0</v>
      </c>
      <c r="B266" s="19" t="s">
        <v>99</v>
      </c>
      <c r="C266" s="20" t="s">
        <v>102</v>
      </c>
      <c r="D266" s="13"/>
      <c r="E266" s="31"/>
      <c r="F266" s="31"/>
      <c r="G266" s="39"/>
      <c r="H266" s="31"/>
      <c r="I266" s="41"/>
      <c r="J266" s="42"/>
      <c r="K266" s="42"/>
      <c r="L266" s="42"/>
      <c r="M266" s="39"/>
    </row>
    <row r="267" ht="46.5" customHeight="1">
      <c r="A267" s="18">
        <v>7.0</v>
      </c>
      <c r="B267" s="19" t="s">
        <v>104</v>
      </c>
      <c r="C267" s="20" t="s">
        <v>105</v>
      </c>
      <c r="D267" s="13"/>
      <c r="E267" s="32" t="s">
        <v>16</v>
      </c>
      <c r="F267" s="33">
        <v>0.7986111111111112</v>
      </c>
      <c r="G267" s="34"/>
      <c r="H267" s="35"/>
      <c r="I267" s="19"/>
      <c r="J267" s="36"/>
      <c r="K267" s="36"/>
      <c r="L267" s="36"/>
      <c r="M267" s="34"/>
    </row>
    <row r="268" ht="46.5" customHeight="1">
      <c r="A268" s="18">
        <v>8.0</v>
      </c>
      <c r="B268" s="19" t="s">
        <v>92</v>
      </c>
      <c r="C268" s="20" t="s">
        <v>107</v>
      </c>
      <c r="D268" s="13"/>
      <c r="E268" s="31"/>
      <c r="F268" s="31"/>
      <c r="G268" s="34"/>
      <c r="H268" s="31"/>
      <c r="I268" s="19"/>
      <c r="J268" s="36"/>
      <c r="K268" s="36"/>
      <c r="L268" s="36"/>
      <c r="M268" s="34"/>
    </row>
    <row r="269" ht="46.5" customHeight="1">
      <c r="A269" s="18">
        <v>9.0</v>
      </c>
      <c r="B269" s="19" t="s">
        <v>91</v>
      </c>
      <c r="C269" s="20" t="s">
        <v>108</v>
      </c>
      <c r="D269" s="13"/>
      <c r="E269" s="37" t="s">
        <v>86</v>
      </c>
      <c r="F269" s="38">
        <v>0.8333333333333334</v>
      </c>
      <c r="G269" s="39"/>
      <c r="H269" s="40"/>
      <c r="I269" s="41"/>
      <c r="J269" s="42"/>
      <c r="K269" s="42"/>
      <c r="L269" s="42"/>
      <c r="M269" s="39"/>
    </row>
    <row r="270" ht="46.5" customHeight="1">
      <c r="A270" s="18">
        <v>10.0</v>
      </c>
      <c r="B270" s="19" t="s">
        <v>103</v>
      </c>
      <c r="C270" s="20" t="s">
        <v>110</v>
      </c>
      <c r="D270" s="13"/>
      <c r="E270" s="31"/>
      <c r="F270" s="31"/>
      <c r="G270" s="39"/>
      <c r="H270" s="31"/>
      <c r="I270" s="41"/>
      <c r="J270" s="42"/>
      <c r="K270" s="42"/>
      <c r="L270" s="42"/>
      <c r="M270" s="39"/>
    </row>
    <row r="271" ht="46.5" customHeight="1">
      <c r="A271" s="6"/>
      <c r="B271" s="2"/>
      <c r="C271" s="2"/>
      <c r="D271" s="2"/>
      <c r="E271" s="2"/>
      <c r="F271" s="2"/>
      <c r="G271" s="2"/>
      <c r="H271" s="2"/>
      <c r="J271" s="7" t="s">
        <v>7</v>
      </c>
    </row>
    <row r="272" ht="46.5" customHeight="1">
      <c r="A272" s="9" t="s">
        <v>2</v>
      </c>
      <c r="B272" s="9" t="s">
        <v>3</v>
      </c>
      <c r="C272" s="9" t="s">
        <v>4</v>
      </c>
      <c r="E272" s="10"/>
      <c r="F272" s="10"/>
      <c r="G272" s="11" t="s">
        <v>5</v>
      </c>
      <c r="H272" s="12" t="s">
        <v>124</v>
      </c>
      <c r="I272" s="13"/>
      <c r="J272" s="14">
        <v>1.0</v>
      </c>
      <c r="K272" s="14">
        <v>2.0</v>
      </c>
      <c r="L272" s="14">
        <v>3.0</v>
      </c>
      <c r="M272" s="11" t="s">
        <v>7</v>
      </c>
    </row>
    <row r="273" ht="46.5" customHeight="1">
      <c r="A273" s="18">
        <v>1.0</v>
      </c>
      <c r="B273" s="19" t="s">
        <v>84</v>
      </c>
      <c r="C273" s="20" t="s">
        <v>85</v>
      </c>
      <c r="D273" s="13"/>
      <c r="E273" s="37" t="s">
        <v>86</v>
      </c>
      <c r="F273" s="38">
        <v>0.7291666666666666</v>
      </c>
      <c r="G273" s="39"/>
      <c r="H273" s="40"/>
      <c r="I273" s="41"/>
      <c r="J273" s="42"/>
      <c r="K273" s="42"/>
      <c r="L273" s="42"/>
      <c r="M273" s="39"/>
    </row>
    <row r="274" ht="46.5" customHeight="1">
      <c r="A274" s="18">
        <v>2.0</v>
      </c>
      <c r="B274" s="19" t="s">
        <v>89</v>
      </c>
      <c r="C274" s="20" t="s">
        <v>90</v>
      </c>
      <c r="D274" s="13"/>
      <c r="E274" s="31"/>
      <c r="F274" s="31"/>
      <c r="G274" s="39"/>
      <c r="H274" s="31"/>
      <c r="I274" s="41"/>
      <c r="J274" s="42"/>
      <c r="K274" s="42"/>
      <c r="L274" s="42"/>
      <c r="M274" s="39"/>
    </row>
    <row r="275" ht="46.5" customHeight="1">
      <c r="A275" s="18">
        <v>3.0</v>
      </c>
      <c r="B275" s="19" t="s">
        <v>93</v>
      </c>
      <c r="C275" s="20" t="s">
        <v>94</v>
      </c>
      <c r="D275" s="13"/>
      <c r="E275" s="32" t="s">
        <v>95</v>
      </c>
      <c r="F275" s="33">
        <v>0.7638888888888888</v>
      </c>
      <c r="G275" s="34"/>
      <c r="H275" s="35"/>
      <c r="I275" s="19"/>
      <c r="J275" s="36"/>
      <c r="K275" s="36"/>
      <c r="L275" s="36"/>
      <c r="M275" s="34"/>
    </row>
    <row r="276" ht="46.5" customHeight="1">
      <c r="A276" s="18">
        <v>4.0</v>
      </c>
      <c r="B276" s="19" t="s">
        <v>88</v>
      </c>
      <c r="C276" s="20" t="s">
        <v>98</v>
      </c>
      <c r="D276" s="13"/>
      <c r="E276" s="31"/>
      <c r="F276" s="31"/>
      <c r="G276" s="34"/>
      <c r="H276" s="31"/>
      <c r="I276" s="19"/>
      <c r="J276" s="36"/>
      <c r="K276" s="36"/>
      <c r="L276" s="36"/>
      <c r="M276" s="34"/>
    </row>
    <row r="277" ht="46.5" customHeight="1">
      <c r="A277" s="18">
        <v>5.0</v>
      </c>
      <c r="B277" s="19" t="s">
        <v>97</v>
      </c>
      <c r="C277" s="20" t="s">
        <v>100</v>
      </c>
      <c r="D277" s="13"/>
      <c r="E277" s="37" t="s">
        <v>86</v>
      </c>
      <c r="F277" s="38">
        <v>0.7986111111111112</v>
      </c>
      <c r="G277" s="39"/>
      <c r="H277" s="40"/>
      <c r="I277" s="41"/>
      <c r="J277" s="42"/>
      <c r="K277" s="42"/>
      <c r="L277" s="42"/>
      <c r="M277" s="39"/>
    </row>
    <row r="278" ht="46.5" customHeight="1">
      <c r="A278" s="18">
        <v>6.0</v>
      </c>
      <c r="B278" s="19" t="s">
        <v>99</v>
      </c>
      <c r="C278" s="20" t="s">
        <v>102</v>
      </c>
      <c r="D278" s="13"/>
      <c r="E278" s="31"/>
      <c r="F278" s="31"/>
      <c r="G278" s="39"/>
      <c r="H278" s="31"/>
      <c r="I278" s="41"/>
      <c r="J278" s="42"/>
      <c r="K278" s="42"/>
      <c r="L278" s="42"/>
      <c r="M278" s="39"/>
    </row>
    <row r="279" ht="46.5" customHeight="1">
      <c r="A279" s="18">
        <v>7.0</v>
      </c>
      <c r="B279" s="19" t="s">
        <v>104</v>
      </c>
      <c r="C279" s="20" t="s">
        <v>105</v>
      </c>
      <c r="D279" s="13"/>
      <c r="E279" s="32" t="s">
        <v>16</v>
      </c>
      <c r="F279" s="33">
        <v>0.7986111111111112</v>
      </c>
      <c r="G279" s="34"/>
      <c r="H279" s="35"/>
      <c r="I279" s="19"/>
      <c r="J279" s="36"/>
      <c r="K279" s="36"/>
      <c r="L279" s="36"/>
      <c r="M279" s="34"/>
    </row>
    <row r="280" ht="46.5" customHeight="1">
      <c r="A280" s="18">
        <v>8.0</v>
      </c>
      <c r="B280" s="19" t="s">
        <v>92</v>
      </c>
      <c r="C280" s="20" t="s">
        <v>107</v>
      </c>
      <c r="D280" s="13"/>
      <c r="E280" s="31"/>
      <c r="F280" s="31"/>
      <c r="G280" s="34"/>
      <c r="H280" s="31"/>
      <c r="I280" s="19"/>
      <c r="J280" s="36"/>
      <c r="K280" s="36"/>
      <c r="L280" s="36"/>
      <c r="M280" s="34"/>
    </row>
    <row r="281" ht="46.5" customHeight="1">
      <c r="A281" s="18">
        <v>9.0</v>
      </c>
      <c r="B281" s="19" t="s">
        <v>91</v>
      </c>
      <c r="C281" s="20" t="s">
        <v>108</v>
      </c>
      <c r="D281" s="13"/>
      <c r="E281" s="37" t="s">
        <v>86</v>
      </c>
      <c r="F281" s="38">
        <v>0.8333333333333334</v>
      </c>
      <c r="G281" s="39"/>
      <c r="H281" s="40"/>
      <c r="I281" s="41"/>
      <c r="J281" s="42"/>
      <c r="K281" s="42"/>
      <c r="L281" s="42"/>
      <c r="M281" s="39"/>
    </row>
    <row r="282" ht="46.5" customHeight="1">
      <c r="A282" s="18">
        <v>10.0</v>
      </c>
      <c r="B282" s="19" t="s">
        <v>103</v>
      </c>
      <c r="C282" s="20" t="s">
        <v>110</v>
      </c>
      <c r="D282" s="13"/>
      <c r="E282" s="31"/>
      <c r="F282" s="31"/>
      <c r="G282" s="39"/>
      <c r="H282" s="31"/>
      <c r="I282" s="41"/>
      <c r="J282" s="42"/>
      <c r="K282" s="42"/>
      <c r="L282" s="42"/>
      <c r="M282" s="39"/>
    </row>
    <row r="283" ht="46.5" customHeight="1">
      <c r="A283" s="6"/>
      <c r="B283" s="2"/>
      <c r="C283" s="2"/>
      <c r="D283" s="2"/>
      <c r="E283" s="2"/>
      <c r="F283" s="2"/>
      <c r="G283" s="2"/>
      <c r="H283" s="2"/>
      <c r="J283" s="7" t="s">
        <v>7</v>
      </c>
    </row>
    <row r="284" ht="46.5" customHeight="1">
      <c r="A284" s="9" t="s">
        <v>2</v>
      </c>
      <c r="B284" s="9" t="s">
        <v>3</v>
      </c>
      <c r="C284" s="9" t="s">
        <v>4</v>
      </c>
      <c r="E284" s="10"/>
      <c r="F284" s="10"/>
      <c r="G284" s="11" t="s">
        <v>5</v>
      </c>
      <c r="H284" s="12" t="s">
        <v>124</v>
      </c>
      <c r="I284" s="13"/>
      <c r="J284" s="14">
        <v>1.0</v>
      </c>
      <c r="K284" s="14">
        <v>2.0</v>
      </c>
      <c r="L284" s="14">
        <v>3.0</v>
      </c>
      <c r="M284" s="11" t="s">
        <v>7</v>
      </c>
    </row>
    <row r="285" ht="46.5" customHeight="1">
      <c r="A285" s="18">
        <v>1.0</v>
      </c>
      <c r="B285" s="19" t="s">
        <v>84</v>
      </c>
      <c r="C285" s="20" t="s">
        <v>85</v>
      </c>
      <c r="D285" s="13"/>
      <c r="E285" s="37" t="s">
        <v>86</v>
      </c>
      <c r="F285" s="38">
        <v>0.7291666666666666</v>
      </c>
      <c r="G285" s="39"/>
      <c r="H285" s="40"/>
      <c r="I285" s="41"/>
      <c r="J285" s="42"/>
      <c r="K285" s="42"/>
      <c r="L285" s="42"/>
      <c r="M285" s="39"/>
    </row>
    <row r="286" ht="46.5" customHeight="1">
      <c r="A286" s="18">
        <v>2.0</v>
      </c>
      <c r="B286" s="19" t="s">
        <v>89</v>
      </c>
      <c r="C286" s="20" t="s">
        <v>90</v>
      </c>
      <c r="D286" s="13"/>
      <c r="E286" s="31"/>
      <c r="F286" s="31"/>
      <c r="G286" s="39"/>
      <c r="H286" s="31"/>
      <c r="I286" s="41"/>
      <c r="J286" s="42"/>
      <c r="K286" s="42"/>
      <c r="L286" s="42"/>
      <c r="M286" s="39"/>
    </row>
    <row r="287" ht="46.5" customHeight="1">
      <c r="A287" s="18">
        <v>3.0</v>
      </c>
      <c r="B287" s="19" t="s">
        <v>93</v>
      </c>
      <c r="C287" s="20" t="s">
        <v>94</v>
      </c>
      <c r="D287" s="13"/>
      <c r="E287" s="32" t="s">
        <v>95</v>
      </c>
      <c r="F287" s="33">
        <v>0.7638888888888888</v>
      </c>
      <c r="G287" s="34"/>
      <c r="H287" s="35"/>
      <c r="I287" s="19"/>
      <c r="J287" s="36"/>
      <c r="K287" s="36"/>
      <c r="L287" s="36"/>
      <c r="M287" s="34"/>
    </row>
    <row r="288" ht="46.5" customHeight="1">
      <c r="A288" s="18">
        <v>4.0</v>
      </c>
      <c r="B288" s="19" t="s">
        <v>88</v>
      </c>
      <c r="C288" s="20" t="s">
        <v>98</v>
      </c>
      <c r="D288" s="13"/>
      <c r="E288" s="31"/>
      <c r="F288" s="31"/>
      <c r="G288" s="34"/>
      <c r="H288" s="31"/>
      <c r="I288" s="19"/>
      <c r="J288" s="36"/>
      <c r="K288" s="36"/>
      <c r="L288" s="36"/>
      <c r="M288" s="34"/>
    </row>
    <row r="289" ht="46.5" customHeight="1">
      <c r="A289" s="18">
        <v>5.0</v>
      </c>
      <c r="B289" s="19" t="s">
        <v>97</v>
      </c>
      <c r="C289" s="20" t="s">
        <v>100</v>
      </c>
      <c r="D289" s="13"/>
      <c r="E289" s="37" t="s">
        <v>86</v>
      </c>
      <c r="F289" s="38">
        <v>0.7986111111111112</v>
      </c>
      <c r="G289" s="39"/>
      <c r="H289" s="40"/>
      <c r="I289" s="41"/>
      <c r="J289" s="42"/>
      <c r="K289" s="42"/>
      <c r="L289" s="42"/>
      <c r="M289" s="39"/>
    </row>
    <row r="290" ht="46.5" customHeight="1">
      <c r="A290" s="18">
        <v>6.0</v>
      </c>
      <c r="B290" s="19" t="s">
        <v>99</v>
      </c>
      <c r="C290" s="20" t="s">
        <v>102</v>
      </c>
      <c r="D290" s="13"/>
      <c r="E290" s="31"/>
      <c r="F290" s="31"/>
      <c r="G290" s="39"/>
      <c r="H290" s="31"/>
      <c r="I290" s="41"/>
      <c r="J290" s="42"/>
      <c r="K290" s="42"/>
      <c r="L290" s="42"/>
      <c r="M290" s="39"/>
    </row>
    <row r="291" ht="46.5" customHeight="1">
      <c r="A291" s="18">
        <v>7.0</v>
      </c>
      <c r="B291" s="19" t="s">
        <v>104</v>
      </c>
      <c r="C291" s="20" t="s">
        <v>105</v>
      </c>
      <c r="D291" s="13"/>
      <c r="E291" s="32" t="s">
        <v>16</v>
      </c>
      <c r="F291" s="33">
        <v>0.7986111111111112</v>
      </c>
      <c r="G291" s="34"/>
      <c r="H291" s="35"/>
      <c r="I291" s="19"/>
      <c r="J291" s="36"/>
      <c r="K291" s="36"/>
      <c r="L291" s="36"/>
      <c r="M291" s="34"/>
    </row>
    <row r="292" ht="46.5" customHeight="1">
      <c r="A292" s="18">
        <v>8.0</v>
      </c>
      <c r="B292" s="19" t="s">
        <v>92</v>
      </c>
      <c r="C292" s="20" t="s">
        <v>107</v>
      </c>
      <c r="D292" s="13"/>
      <c r="E292" s="31"/>
      <c r="F292" s="31"/>
      <c r="G292" s="34"/>
      <c r="H292" s="31"/>
      <c r="I292" s="19"/>
      <c r="J292" s="36"/>
      <c r="K292" s="36"/>
      <c r="L292" s="36"/>
      <c r="M292" s="34"/>
    </row>
    <row r="293" ht="46.5" customHeight="1">
      <c r="A293" s="18">
        <v>9.0</v>
      </c>
      <c r="B293" s="19" t="s">
        <v>91</v>
      </c>
      <c r="C293" s="20" t="s">
        <v>108</v>
      </c>
      <c r="D293" s="13"/>
      <c r="E293" s="37" t="s">
        <v>86</v>
      </c>
      <c r="F293" s="38">
        <v>0.8333333333333334</v>
      </c>
      <c r="G293" s="39"/>
      <c r="H293" s="40"/>
      <c r="I293" s="41"/>
      <c r="J293" s="42"/>
      <c r="K293" s="42"/>
      <c r="L293" s="42"/>
      <c r="M293" s="39"/>
    </row>
    <row r="294" ht="46.5" customHeight="1">
      <c r="A294" s="18">
        <v>10.0</v>
      </c>
      <c r="B294" s="19" t="s">
        <v>103</v>
      </c>
      <c r="C294" s="20" t="s">
        <v>110</v>
      </c>
      <c r="D294" s="13"/>
      <c r="E294" s="31"/>
      <c r="F294" s="31"/>
      <c r="G294" s="39"/>
      <c r="H294" s="31"/>
      <c r="I294" s="41"/>
      <c r="J294" s="42"/>
      <c r="K294" s="42"/>
      <c r="L294" s="42"/>
      <c r="M294" s="39"/>
    </row>
    <row r="295" ht="46.5" customHeight="1">
      <c r="A295" s="18">
        <v>9.0</v>
      </c>
      <c r="B295" s="19" t="s">
        <v>125</v>
      </c>
      <c r="C295" s="20" t="s">
        <v>126</v>
      </c>
      <c r="D295" s="13"/>
      <c r="E295" s="21" t="s">
        <v>86</v>
      </c>
      <c r="F295" s="22">
        <v>0.8333333333333334</v>
      </c>
      <c r="G295" s="23">
        <v>0.0</v>
      </c>
      <c r="H295" s="24" t="s">
        <v>36</v>
      </c>
      <c r="I295" s="25" t="s">
        <v>127</v>
      </c>
      <c r="J295" s="26">
        <v>11.0</v>
      </c>
      <c r="K295" s="26">
        <v>9.0</v>
      </c>
      <c r="L295" s="26">
        <v>12.0</v>
      </c>
      <c r="M295" s="23">
        <v>0.0</v>
      </c>
    </row>
    <row r="296" ht="46.5" customHeight="1">
      <c r="A296" s="18">
        <v>10.0</v>
      </c>
      <c r="B296" s="19" t="s">
        <v>128</v>
      </c>
      <c r="C296" s="20" t="s">
        <v>129</v>
      </c>
      <c r="D296" s="13"/>
      <c r="E296" s="31"/>
      <c r="F296" s="31"/>
      <c r="G296" s="23">
        <v>1.0</v>
      </c>
      <c r="H296" s="31"/>
      <c r="I296" s="25" t="s">
        <v>130</v>
      </c>
      <c r="J296" s="26">
        <v>21.0</v>
      </c>
      <c r="K296" s="26">
        <v>21.0</v>
      </c>
      <c r="L296" s="26">
        <v>21.0</v>
      </c>
      <c r="M296" s="23">
        <v>3.0</v>
      </c>
    </row>
    <row r="297" ht="46.5" customHeight="1">
      <c r="A297" s="18">
        <v>11.0</v>
      </c>
      <c r="B297" s="19" t="s">
        <v>131</v>
      </c>
      <c r="C297" s="20" t="s">
        <v>132</v>
      </c>
      <c r="D297" s="13"/>
      <c r="E297" s="32" t="s">
        <v>16</v>
      </c>
      <c r="F297" s="33">
        <v>0.8333333333333334</v>
      </c>
      <c r="G297" s="34">
        <v>0.0</v>
      </c>
      <c r="H297" s="35" t="s">
        <v>133</v>
      </c>
      <c r="I297" s="19" t="s">
        <v>134</v>
      </c>
      <c r="J297" s="36">
        <v>9.0</v>
      </c>
      <c r="K297" s="36">
        <v>22.0</v>
      </c>
      <c r="L297" s="36">
        <v>18.0</v>
      </c>
      <c r="M297" s="34">
        <v>0.0</v>
      </c>
    </row>
    <row r="298" ht="46.5" customHeight="1">
      <c r="A298" s="18">
        <v>12.0</v>
      </c>
      <c r="B298" s="19" t="s">
        <v>135</v>
      </c>
      <c r="C298" s="20" t="s">
        <v>136</v>
      </c>
      <c r="D298" s="13"/>
      <c r="E298" s="31"/>
      <c r="F298" s="31"/>
      <c r="G298" s="34">
        <v>1.0</v>
      </c>
      <c r="H298" s="31"/>
      <c r="I298" s="19" t="s">
        <v>137</v>
      </c>
      <c r="J298" s="36">
        <v>21.0</v>
      </c>
      <c r="K298" s="36">
        <v>23.0</v>
      </c>
      <c r="L298" s="36">
        <v>21.0</v>
      </c>
      <c r="M298" s="34">
        <v>3.0</v>
      </c>
    </row>
    <row r="299" ht="46.5" customHeight="1">
      <c r="A299" s="18">
        <v>13.0</v>
      </c>
      <c r="B299" s="19" t="s">
        <v>138</v>
      </c>
      <c r="C299" s="20" t="s">
        <v>139</v>
      </c>
      <c r="D299" s="13"/>
      <c r="E299" s="21" t="s">
        <v>86</v>
      </c>
      <c r="F299" s="22">
        <v>0.9027777777777778</v>
      </c>
      <c r="G299" s="23">
        <v>1.0</v>
      </c>
      <c r="H299" s="24" t="s">
        <v>140</v>
      </c>
      <c r="I299" s="25" t="s">
        <v>141</v>
      </c>
      <c r="J299" s="26">
        <v>21.0</v>
      </c>
      <c r="K299" s="26">
        <v>21.0</v>
      </c>
      <c r="L299" s="26">
        <v>21.0</v>
      </c>
      <c r="M299" s="23">
        <v>3.0</v>
      </c>
    </row>
    <row r="300" ht="46.5" customHeight="1">
      <c r="A300" s="18">
        <v>14.0</v>
      </c>
      <c r="B300" s="19" t="s">
        <v>142</v>
      </c>
      <c r="C300" s="20" t="s">
        <v>143</v>
      </c>
      <c r="D300" s="13"/>
      <c r="E300" s="31"/>
      <c r="F300" s="31"/>
      <c r="G300" s="23">
        <v>0.0</v>
      </c>
      <c r="H300" s="31"/>
      <c r="I300" s="25" t="s">
        <v>142</v>
      </c>
      <c r="J300" s="26">
        <v>18.0</v>
      </c>
      <c r="K300" s="26">
        <v>11.0</v>
      </c>
      <c r="L300" s="26">
        <v>14.0</v>
      </c>
      <c r="M300" s="23">
        <v>0.0</v>
      </c>
    </row>
    <row r="301" ht="46.5" customHeight="1">
      <c r="A301" s="18">
        <v>15.0</v>
      </c>
      <c r="B301" s="19" t="s">
        <v>144</v>
      </c>
      <c r="C301" s="20" t="s">
        <v>145</v>
      </c>
      <c r="D301" s="13"/>
      <c r="E301" s="32" t="s">
        <v>16</v>
      </c>
      <c r="F301" s="33">
        <v>0.9027777777777778</v>
      </c>
      <c r="G301" s="34">
        <v>1.0</v>
      </c>
      <c r="H301" s="35" t="s">
        <v>146</v>
      </c>
      <c r="I301" s="19" t="s">
        <v>147</v>
      </c>
      <c r="J301" s="36">
        <v>21.0</v>
      </c>
      <c r="K301" s="36">
        <v>22.0</v>
      </c>
      <c r="L301" s="36">
        <v>13.0</v>
      </c>
      <c r="M301" s="34">
        <v>2.0</v>
      </c>
    </row>
    <row r="302" ht="46.5" customHeight="1">
      <c r="A302" s="18">
        <v>16.0</v>
      </c>
      <c r="B302" s="19" t="s">
        <v>148</v>
      </c>
      <c r="C302" s="20" t="s">
        <v>149</v>
      </c>
      <c r="D302" s="13"/>
      <c r="E302" s="31"/>
      <c r="F302" s="31"/>
      <c r="G302" s="34">
        <v>0.0</v>
      </c>
      <c r="H302" s="31"/>
      <c r="I302" s="19" t="s">
        <v>128</v>
      </c>
      <c r="J302" s="36">
        <v>14.0</v>
      </c>
      <c r="K302" s="36">
        <v>20.0</v>
      </c>
      <c r="L302" s="36">
        <v>20.0</v>
      </c>
      <c r="M302" s="34">
        <v>1.0</v>
      </c>
    </row>
    <row r="303" ht="46.5" customHeight="1">
      <c r="A303" s="18">
        <v>17.0</v>
      </c>
      <c r="B303" s="19" t="s">
        <v>137</v>
      </c>
      <c r="C303" s="20" t="s">
        <v>150</v>
      </c>
      <c r="D303" s="13"/>
      <c r="E303" s="2"/>
      <c r="F303" s="2"/>
      <c r="G303" s="2"/>
      <c r="H303" s="2"/>
      <c r="J303" s="7"/>
      <c r="K303" s="7"/>
      <c r="L303" s="7"/>
    </row>
    <row r="304" ht="46.5" customHeight="1">
      <c r="A304" s="6"/>
      <c r="B304" s="2"/>
      <c r="C304" s="2"/>
      <c r="D304" s="2"/>
      <c r="E304" s="2"/>
      <c r="F304" s="2"/>
      <c r="G304" s="2"/>
      <c r="H304" s="2"/>
      <c r="J304" s="7" t="s">
        <v>7</v>
      </c>
    </row>
    <row r="305" ht="46.5" customHeight="1">
      <c r="A305" s="9" t="s">
        <v>2</v>
      </c>
      <c r="B305" s="9" t="s">
        <v>3</v>
      </c>
      <c r="C305" s="9" t="s">
        <v>4</v>
      </c>
      <c r="E305" s="10"/>
      <c r="F305" s="10"/>
      <c r="G305" s="11" t="s">
        <v>5</v>
      </c>
      <c r="H305" s="12" t="s">
        <v>151</v>
      </c>
      <c r="I305" s="13"/>
      <c r="J305" s="14">
        <v>1.0</v>
      </c>
      <c r="K305" s="14">
        <v>2.0</v>
      </c>
      <c r="L305" s="14">
        <v>3.0</v>
      </c>
      <c r="M305" s="11" t="s">
        <v>7</v>
      </c>
    </row>
    <row r="306" ht="46.5" customHeight="1">
      <c r="A306" s="18">
        <v>1.0</v>
      </c>
      <c r="B306" s="19" t="s">
        <v>152</v>
      </c>
      <c r="C306" s="20" t="s">
        <v>153</v>
      </c>
      <c r="D306" s="13"/>
      <c r="E306" s="21" t="s">
        <v>86</v>
      </c>
      <c r="F306" s="22">
        <v>0.7291666666666666</v>
      </c>
      <c r="G306" s="23">
        <v>0.0</v>
      </c>
      <c r="H306" s="24" t="s">
        <v>24</v>
      </c>
      <c r="I306" s="25" t="s">
        <v>127</v>
      </c>
      <c r="J306" s="26">
        <v>14.0</v>
      </c>
      <c r="K306" s="26">
        <v>12.0</v>
      </c>
      <c r="L306" s="26">
        <v>9.0</v>
      </c>
      <c r="M306" s="23">
        <v>0.0</v>
      </c>
    </row>
    <row r="307" ht="46.5" customHeight="1">
      <c r="A307" s="18">
        <v>2.0</v>
      </c>
      <c r="B307" s="19" t="s">
        <v>134</v>
      </c>
      <c r="C307" s="20" t="s">
        <v>154</v>
      </c>
      <c r="D307" s="13"/>
      <c r="E307" s="31"/>
      <c r="F307" s="31"/>
      <c r="G307" s="23">
        <v>1.0</v>
      </c>
      <c r="H307" s="31"/>
      <c r="I307" s="25" t="s">
        <v>141</v>
      </c>
      <c r="J307" s="26">
        <v>21.0</v>
      </c>
      <c r="K307" s="26">
        <v>21.0</v>
      </c>
      <c r="L307" s="26">
        <v>21.0</v>
      </c>
      <c r="M307" s="23">
        <v>3.0</v>
      </c>
    </row>
    <row r="308" ht="46.5" customHeight="1">
      <c r="A308" s="18">
        <v>3.0</v>
      </c>
      <c r="B308" s="19" t="s">
        <v>155</v>
      </c>
      <c r="C308" s="20" t="s">
        <v>156</v>
      </c>
      <c r="D308" s="13"/>
      <c r="E308" s="32" t="s">
        <v>16</v>
      </c>
      <c r="F308" s="33">
        <v>0.7291666666666666</v>
      </c>
      <c r="G308" s="34">
        <v>1.0</v>
      </c>
      <c r="H308" s="35" t="s">
        <v>157</v>
      </c>
      <c r="I308" s="19" t="s">
        <v>125</v>
      </c>
      <c r="J308" s="36">
        <v>13.0</v>
      </c>
      <c r="K308" s="36">
        <v>21.0</v>
      </c>
      <c r="L308" s="36">
        <v>21.0</v>
      </c>
      <c r="M308" s="34">
        <v>2.0</v>
      </c>
    </row>
    <row r="309" ht="46.5" customHeight="1">
      <c r="A309" s="18">
        <v>4.0</v>
      </c>
      <c r="B309" s="19" t="s">
        <v>127</v>
      </c>
      <c r="C309" s="20" t="s">
        <v>158</v>
      </c>
      <c r="D309" s="13"/>
      <c r="E309" s="31"/>
      <c r="F309" s="31"/>
      <c r="G309" s="34">
        <v>0.0</v>
      </c>
      <c r="H309" s="31"/>
      <c r="I309" s="19" t="s">
        <v>131</v>
      </c>
      <c r="J309" s="36">
        <v>21.0</v>
      </c>
      <c r="K309" s="36">
        <v>19.0</v>
      </c>
      <c r="L309" s="36">
        <v>17.0</v>
      </c>
      <c r="M309" s="34">
        <v>1.0</v>
      </c>
    </row>
    <row r="310" ht="46.5" customHeight="1">
      <c r="A310" s="18">
        <v>5.0</v>
      </c>
      <c r="B310" s="19" t="s">
        <v>141</v>
      </c>
      <c r="C310" s="20" t="s">
        <v>159</v>
      </c>
      <c r="D310" s="13"/>
      <c r="E310" s="21" t="s">
        <v>86</v>
      </c>
      <c r="F310" s="22">
        <v>0.7986111111111112</v>
      </c>
      <c r="G310" s="23">
        <v>0.0</v>
      </c>
      <c r="H310" s="24" t="s">
        <v>160</v>
      </c>
      <c r="I310" s="25" t="s">
        <v>155</v>
      </c>
      <c r="J310" s="26">
        <v>17.0</v>
      </c>
      <c r="K310" s="26">
        <v>21.0</v>
      </c>
      <c r="L310" s="26">
        <v>15.0</v>
      </c>
      <c r="M310" s="23">
        <v>1.0</v>
      </c>
    </row>
    <row r="311" ht="46.5" customHeight="1">
      <c r="A311" s="18">
        <v>6.0</v>
      </c>
      <c r="B311" s="19" t="s">
        <v>130</v>
      </c>
      <c r="C311" s="20" t="s">
        <v>161</v>
      </c>
      <c r="D311" s="13"/>
      <c r="E311" s="31"/>
      <c r="F311" s="31"/>
      <c r="G311" s="23">
        <v>1.0</v>
      </c>
      <c r="H311" s="31"/>
      <c r="I311" s="25" t="s">
        <v>142</v>
      </c>
      <c r="J311" s="26">
        <v>21.0</v>
      </c>
      <c r="K311" s="26">
        <v>11.0</v>
      </c>
      <c r="L311" s="26">
        <v>21.0</v>
      </c>
      <c r="M311" s="23">
        <v>2.0</v>
      </c>
    </row>
    <row r="312" ht="46.5" customHeight="1">
      <c r="A312" s="18">
        <v>7.0</v>
      </c>
      <c r="B312" s="19" t="s">
        <v>79</v>
      </c>
      <c r="C312" s="20" t="s">
        <v>162</v>
      </c>
      <c r="D312" s="13"/>
      <c r="E312" s="32" t="s">
        <v>86</v>
      </c>
      <c r="F312" s="33">
        <v>0.8333333333333334</v>
      </c>
      <c r="G312" s="34">
        <v>1.0</v>
      </c>
      <c r="H312" s="35" t="s">
        <v>163</v>
      </c>
      <c r="I312" s="19" t="s">
        <v>130</v>
      </c>
      <c r="J312" s="36">
        <v>21.0</v>
      </c>
      <c r="K312" s="36">
        <v>21.0</v>
      </c>
      <c r="L312" s="36">
        <v>21.0</v>
      </c>
      <c r="M312" s="34">
        <v>3.0</v>
      </c>
    </row>
    <row r="313" ht="46.5" customHeight="1">
      <c r="A313" s="18">
        <v>8.0</v>
      </c>
      <c r="B313" s="19" t="s">
        <v>147</v>
      </c>
      <c r="C313" s="20" t="s">
        <v>164</v>
      </c>
      <c r="D313" s="13"/>
      <c r="E313" s="31"/>
      <c r="F313" s="31"/>
      <c r="G313" s="34">
        <v>0.0</v>
      </c>
      <c r="H313" s="31"/>
      <c r="I313" s="19" t="s">
        <v>148</v>
      </c>
      <c r="J313" s="36">
        <v>8.0</v>
      </c>
      <c r="K313" s="36">
        <v>10.0</v>
      </c>
      <c r="L313" s="36">
        <v>15.0</v>
      </c>
      <c r="M313" s="34">
        <v>0.0</v>
      </c>
    </row>
    <row r="314" ht="46.5" customHeight="1">
      <c r="A314" s="18">
        <v>9.0</v>
      </c>
      <c r="B314" s="19" t="s">
        <v>125</v>
      </c>
      <c r="C314" s="20" t="s">
        <v>126</v>
      </c>
      <c r="D314" s="13"/>
      <c r="E314" s="21" t="s">
        <v>16</v>
      </c>
      <c r="F314" s="22">
        <v>0.8333333333333334</v>
      </c>
      <c r="G314" s="23">
        <v>0.0</v>
      </c>
      <c r="H314" s="24" t="s">
        <v>165</v>
      </c>
      <c r="I314" s="25" t="s">
        <v>147</v>
      </c>
      <c r="J314" s="26">
        <v>21.0</v>
      </c>
      <c r="K314" s="26">
        <v>16.0</v>
      </c>
      <c r="L314" s="26">
        <v>9.0</v>
      </c>
      <c r="M314" s="23">
        <v>1.0</v>
      </c>
    </row>
    <row r="315" ht="46.5" customHeight="1">
      <c r="A315" s="18">
        <v>10.0</v>
      </c>
      <c r="B315" s="19" t="s">
        <v>128</v>
      </c>
      <c r="C315" s="20" t="s">
        <v>129</v>
      </c>
      <c r="D315" s="13"/>
      <c r="E315" s="31"/>
      <c r="F315" s="31"/>
      <c r="G315" s="23">
        <v>1.0</v>
      </c>
      <c r="H315" s="31"/>
      <c r="I315" s="25" t="s">
        <v>137</v>
      </c>
      <c r="J315" s="26">
        <v>18.0</v>
      </c>
      <c r="K315" s="26">
        <v>21.0</v>
      </c>
      <c r="L315" s="26">
        <v>21.0</v>
      </c>
      <c r="M315" s="23">
        <v>2.0</v>
      </c>
    </row>
    <row r="316" ht="46.5" customHeight="1">
      <c r="A316" s="18">
        <v>11.0</v>
      </c>
      <c r="B316" s="19" t="s">
        <v>131</v>
      </c>
      <c r="C316" s="20" t="s">
        <v>132</v>
      </c>
      <c r="D316" s="13"/>
      <c r="E316" s="32" t="s">
        <v>86</v>
      </c>
      <c r="F316" s="33">
        <v>0.8680555555555556</v>
      </c>
      <c r="G316" s="34">
        <v>1.0</v>
      </c>
      <c r="H316" s="35" t="s">
        <v>166</v>
      </c>
      <c r="I316" s="19" t="s">
        <v>152</v>
      </c>
      <c r="J316" s="36">
        <v>21.0</v>
      </c>
      <c r="K316" s="36">
        <v>21.0</v>
      </c>
      <c r="L316" s="36">
        <v>21.0</v>
      </c>
      <c r="M316" s="34">
        <v>3.0</v>
      </c>
    </row>
    <row r="317" ht="46.5" customHeight="1">
      <c r="A317" s="18">
        <v>12.0</v>
      </c>
      <c r="B317" s="19" t="s">
        <v>135</v>
      </c>
      <c r="C317" s="20" t="s">
        <v>136</v>
      </c>
      <c r="D317" s="13"/>
      <c r="E317" s="31"/>
      <c r="F317" s="31"/>
      <c r="G317" s="34">
        <v>0.0</v>
      </c>
      <c r="H317" s="31"/>
      <c r="I317" s="19" t="s">
        <v>144</v>
      </c>
      <c r="J317" s="36">
        <v>8.0</v>
      </c>
      <c r="K317" s="36">
        <v>9.0</v>
      </c>
      <c r="L317" s="36">
        <v>6.0</v>
      </c>
      <c r="M317" s="34">
        <v>0.0</v>
      </c>
    </row>
    <row r="318" ht="46.5" customHeight="1">
      <c r="A318" s="18">
        <v>13.0</v>
      </c>
      <c r="B318" s="19" t="s">
        <v>138</v>
      </c>
      <c r="C318" s="20" t="s">
        <v>139</v>
      </c>
      <c r="D318" s="13"/>
      <c r="E318" s="21" t="s">
        <v>16</v>
      </c>
      <c r="F318" s="22">
        <v>0.8680555555555556</v>
      </c>
      <c r="G318" s="23">
        <v>1.0</v>
      </c>
      <c r="H318" s="24" t="s">
        <v>167</v>
      </c>
      <c r="I318" s="25" t="s">
        <v>134</v>
      </c>
      <c r="J318" s="26">
        <v>21.0</v>
      </c>
      <c r="K318" s="26">
        <v>21.0</v>
      </c>
      <c r="L318" s="26">
        <v>22.0</v>
      </c>
      <c r="M318" s="23">
        <v>3.0</v>
      </c>
    </row>
    <row r="319" ht="46.5" customHeight="1">
      <c r="A319" s="18">
        <v>14.0</v>
      </c>
      <c r="B319" s="19" t="s">
        <v>142</v>
      </c>
      <c r="C319" s="20" t="s">
        <v>143</v>
      </c>
      <c r="D319" s="13"/>
      <c r="E319" s="31"/>
      <c r="F319" s="31"/>
      <c r="G319" s="23">
        <v>0.0</v>
      </c>
      <c r="H319" s="31"/>
      <c r="I319" s="25" t="s">
        <v>138</v>
      </c>
      <c r="J319" s="26">
        <v>13.0</v>
      </c>
      <c r="K319" s="26">
        <v>13.0</v>
      </c>
      <c r="L319" s="26">
        <v>20.0</v>
      </c>
      <c r="M319" s="23">
        <v>0.0</v>
      </c>
    </row>
    <row r="320" ht="46.5" customHeight="1">
      <c r="A320" s="18">
        <v>15.0</v>
      </c>
      <c r="B320" s="19" t="s">
        <v>144</v>
      </c>
      <c r="C320" s="20" t="s">
        <v>145</v>
      </c>
      <c r="D320" s="13"/>
      <c r="E320" s="32" t="s">
        <v>16</v>
      </c>
      <c r="F320" s="33">
        <v>0.9027777777777778</v>
      </c>
      <c r="G320" s="34">
        <v>0.0</v>
      </c>
      <c r="H320" s="35" t="s">
        <v>113</v>
      </c>
      <c r="I320" s="19" t="s">
        <v>79</v>
      </c>
      <c r="J320" s="36">
        <v>21.0</v>
      </c>
      <c r="K320" s="36">
        <v>17.0</v>
      </c>
      <c r="L320" s="36">
        <v>17.0</v>
      </c>
      <c r="M320" s="34">
        <v>1.0</v>
      </c>
    </row>
    <row r="321" ht="46.5" customHeight="1">
      <c r="A321" s="18">
        <v>16.0</v>
      </c>
      <c r="B321" s="19" t="s">
        <v>148</v>
      </c>
      <c r="C321" s="20" t="s">
        <v>149</v>
      </c>
      <c r="D321" s="13"/>
      <c r="E321" s="31"/>
      <c r="F321" s="31"/>
      <c r="G321" s="34">
        <v>1.0</v>
      </c>
      <c r="H321" s="31"/>
      <c r="I321" s="19" t="s">
        <v>128</v>
      </c>
      <c r="J321" s="36">
        <v>16.0</v>
      </c>
      <c r="K321" s="36">
        <v>21.0</v>
      </c>
      <c r="L321" s="36">
        <v>21.0</v>
      </c>
      <c r="M321" s="34">
        <v>2.0</v>
      </c>
    </row>
    <row r="322" ht="46.5" customHeight="1">
      <c r="A322" s="18">
        <v>17.0</v>
      </c>
      <c r="B322" s="19" t="s">
        <v>137</v>
      </c>
      <c r="C322" s="20" t="s">
        <v>150</v>
      </c>
      <c r="D322" s="13"/>
      <c r="E322" s="2"/>
      <c r="F322" s="2"/>
      <c r="G322" s="2"/>
      <c r="H322" s="2"/>
      <c r="J322" s="7"/>
      <c r="K322" s="7"/>
      <c r="L322" s="7"/>
    </row>
    <row r="323" ht="46.5" customHeight="1">
      <c r="A323" s="6"/>
      <c r="B323" s="2"/>
      <c r="C323" s="2"/>
      <c r="D323" s="2"/>
      <c r="E323" s="2"/>
      <c r="F323" s="2"/>
      <c r="G323" s="2"/>
      <c r="H323" s="2"/>
      <c r="J323" s="7" t="s">
        <v>7</v>
      </c>
    </row>
    <row r="324" ht="46.5" customHeight="1">
      <c r="A324" s="9" t="s">
        <v>2</v>
      </c>
      <c r="B324" s="9" t="s">
        <v>3</v>
      </c>
      <c r="C324" s="9" t="s">
        <v>4</v>
      </c>
      <c r="E324" s="10"/>
      <c r="F324" s="10"/>
      <c r="G324" s="11" t="s">
        <v>5</v>
      </c>
      <c r="H324" s="12" t="s">
        <v>168</v>
      </c>
      <c r="I324" s="13"/>
      <c r="J324" s="14">
        <v>1.0</v>
      </c>
      <c r="K324" s="14">
        <v>2.0</v>
      </c>
      <c r="L324" s="14">
        <v>3.0</v>
      </c>
      <c r="M324" s="11" t="s">
        <v>7</v>
      </c>
    </row>
    <row r="325" ht="46.5" customHeight="1">
      <c r="A325" s="18">
        <v>1.0</v>
      </c>
      <c r="B325" s="19" t="s">
        <v>152</v>
      </c>
      <c r="C325" s="20" t="s">
        <v>153</v>
      </c>
      <c r="D325" s="13"/>
      <c r="E325" s="37" t="s">
        <v>86</v>
      </c>
      <c r="F325" s="38">
        <v>0.7291666666666666</v>
      </c>
      <c r="G325" s="39"/>
      <c r="H325" s="40"/>
      <c r="I325" s="41"/>
      <c r="J325" s="42"/>
      <c r="K325" s="42"/>
      <c r="L325" s="42"/>
      <c r="M325" s="39"/>
    </row>
    <row r="326" ht="46.5" customHeight="1">
      <c r="A326" s="18">
        <v>2.0</v>
      </c>
      <c r="B326" s="19" t="s">
        <v>134</v>
      </c>
      <c r="C326" s="20" t="s">
        <v>154</v>
      </c>
      <c r="D326" s="13"/>
      <c r="E326" s="31"/>
      <c r="F326" s="31"/>
      <c r="G326" s="39"/>
      <c r="H326" s="31"/>
      <c r="I326" s="41"/>
      <c r="J326" s="42"/>
      <c r="K326" s="42"/>
      <c r="L326" s="42"/>
      <c r="M326" s="39"/>
    </row>
    <row r="327" ht="46.5" customHeight="1">
      <c r="A327" s="18">
        <v>3.0</v>
      </c>
      <c r="B327" s="19" t="s">
        <v>155</v>
      </c>
      <c r="C327" s="20" t="s">
        <v>156</v>
      </c>
      <c r="D327" s="13"/>
      <c r="E327" s="32" t="s">
        <v>16</v>
      </c>
      <c r="F327" s="33">
        <v>0.7291666666666666</v>
      </c>
      <c r="G327" s="34"/>
      <c r="H327" s="35"/>
      <c r="I327" s="19"/>
      <c r="J327" s="36"/>
      <c r="K327" s="36"/>
      <c r="L327" s="36"/>
      <c r="M327" s="34"/>
    </row>
    <row r="328" ht="46.5" customHeight="1">
      <c r="A328" s="18">
        <v>4.0</v>
      </c>
      <c r="B328" s="19" t="s">
        <v>127</v>
      </c>
      <c r="C328" s="20" t="s">
        <v>158</v>
      </c>
      <c r="D328" s="13"/>
      <c r="E328" s="31"/>
      <c r="F328" s="31"/>
      <c r="G328" s="34"/>
      <c r="H328" s="31"/>
      <c r="I328" s="19"/>
      <c r="J328" s="36"/>
      <c r="K328" s="36"/>
      <c r="L328" s="36"/>
      <c r="M328" s="34"/>
    </row>
    <row r="329" ht="46.5" customHeight="1">
      <c r="A329" s="18">
        <v>5.0</v>
      </c>
      <c r="B329" s="19" t="s">
        <v>141</v>
      </c>
      <c r="C329" s="20" t="s">
        <v>159</v>
      </c>
      <c r="D329" s="13"/>
      <c r="E329" s="37" t="s">
        <v>86</v>
      </c>
      <c r="F329" s="38">
        <v>0.7986111111111112</v>
      </c>
      <c r="G329" s="39"/>
      <c r="H329" s="40"/>
      <c r="I329" s="41"/>
      <c r="J329" s="42"/>
      <c r="K329" s="42"/>
      <c r="L329" s="42"/>
      <c r="M329" s="39"/>
    </row>
    <row r="330" ht="46.5" customHeight="1">
      <c r="A330" s="18">
        <v>6.0</v>
      </c>
      <c r="B330" s="19" t="s">
        <v>130</v>
      </c>
      <c r="C330" s="20" t="s">
        <v>161</v>
      </c>
      <c r="D330" s="13"/>
      <c r="E330" s="31"/>
      <c r="F330" s="31"/>
      <c r="G330" s="39"/>
      <c r="H330" s="31"/>
      <c r="I330" s="41"/>
      <c r="J330" s="42"/>
      <c r="K330" s="42"/>
      <c r="L330" s="42"/>
      <c r="M330" s="39"/>
    </row>
    <row r="331" ht="46.5" customHeight="1">
      <c r="A331" s="18">
        <v>7.0</v>
      </c>
      <c r="B331" s="19" t="s">
        <v>79</v>
      </c>
      <c r="C331" s="20" t="s">
        <v>162</v>
      </c>
      <c r="D331" s="13"/>
      <c r="E331" s="32" t="s">
        <v>16</v>
      </c>
      <c r="F331" s="33">
        <v>0.7986111111111112</v>
      </c>
      <c r="G331" s="34"/>
      <c r="H331" s="35"/>
      <c r="I331" s="19"/>
      <c r="J331" s="36"/>
      <c r="K331" s="36"/>
      <c r="L331" s="36"/>
      <c r="M331" s="34"/>
    </row>
    <row r="332" ht="46.5" customHeight="1">
      <c r="A332" s="18">
        <v>8.0</v>
      </c>
      <c r="B332" s="19" t="s">
        <v>147</v>
      </c>
      <c r="C332" s="20" t="s">
        <v>164</v>
      </c>
      <c r="D332" s="13"/>
      <c r="E332" s="31"/>
      <c r="F332" s="31"/>
      <c r="G332" s="34"/>
      <c r="H332" s="31"/>
      <c r="I332" s="19"/>
      <c r="J332" s="36"/>
      <c r="K332" s="36"/>
      <c r="L332" s="36"/>
      <c r="M332" s="34"/>
    </row>
    <row r="333" ht="46.5" customHeight="1">
      <c r="A333" s="18">
        <v>9.0</v>
      </c>
      <c r="B333" s="19" t="s">
        <v>125</v>
      </c>
      <c r="C333" s="20" t="s">
        <v>126</v>
      </c>
      <c r="D333" s="13"/>
      <c r="E333" s="37" t="s">
        <v>86</v>
      </c>
      <c r="F333" s="38">
        <v>0.8333333333333334</v>
      </c>
      <c r="G333" s="39"/>
      <c r="H333" s="40"/>
      <c r="I333" s="41"/>
      <c r="J333" s="42"/>
      <c r="K333" s="42"/>
      <c r="L333" s="42"/>
      <c r="M333" s="39"/>
    </row>
    <row r="334" ht="46.5" customHeight="1">
      <c r="A334" s="18">
        <v>10.0</v>
      </c>
      <c r="B334" s="19" t="s">
        <v>128</v>
      </c>
      <c r="C334" s="20" t="s">
        <v>129</v>
      </c>
      <c r="D334" s="13"/>
      <c r="E334" s="31"/>
      <c r="F334" s="31"/>
      <c r="G334" s="39"/>
      <c r="H334" s="31"/>
      <c r="I334" s="41"/>
      <c r="J334" s="42"/>
      <c r="K334" s="42"/>
      <c r="L334" s="42"/>
      <c r="M334" s="39"/>
    </row>
    <row r="335" ht="46.5" customHeight="1">
      <c r="A335" s="18">
        <v>11.0</v>
      </c>
      <c r="B335" s="19" t="s">
        <v>131</v>
      </c>
      <c r="C335" s="20" t="s">
        <v>132</v>
      </c>
      <c r="D335" s="13"/>
      <c r="E335" s="32" t="s">
        <v>86</v>
      </c>
      <c r="F335" s="33">
        <v>0.8680555555555556</v>
      </c>
      <c r="G335" s="34"/>
      <c r="H335" s="35"/>
      <c r="I335" s="19"/>
      <c r="J335" s="36"/>
      <c r="K335" s="36"/>
      <c r="L335" s="36"/>
      <c r="M335" s="34"/>
    </row>
    <row r="336" ht="46.5" customHeight="1">
      <c r="A336" s="18">
        <v>12.0</v>
      </c>
      <c r="B336" s="19" t="s">
        <v>135</v>
      </c>
      <c r="C336" s="20" t="s">
        <v>136</v>
      </c>
      <c r="D336" s="13"/>
      <c r="E336" s="31"/>
      <c r="F336" s="31"/>
      <c r="G336" s="34"/>
      <c r="H336" s="31"/>
      <c r="I336" s="19"/>
      <c r="J336" s="36"/>
      <c r="K336" s="36"/>
      <c r="L336" s="36"/>
      <c r="M336" s="34"/>
    </row>
    <row r="337" ht="46.5" customHeight="1">
      <c r="A337" s="18">
        <v>13.0</v>
      </c>
      <c r="B337" s="19" t="s">
        <v>138</v>
      </c>
      <c r="C337" s="20" t="s">
        <v>139</v>
      </c>
      <c r="D337" s="13"/>
      <c r="E337" s="37" t="s">
        <v>86</v>
      </c>
      <c r="F337" s="38">
        <v>0.9027777777777778</v>
      </c>
      <c r="G337" s="39"/>
      <c r="H337" s="40"/>
      <c r="I337" s="41"/>
      <c r="J337" s="42"/>
      <c r="K337" s="42"/>
      <c r="L337" s="42"/>
      <c r="M337" s="39"/>
    </row>
    <row r="338" ht="46.5" customHeight="1">
      <c r="A338" s="18">
        <v>14.0</v>
      </c>
      <c r="B338" s="19" t="s">
        <v>142</v>
      </c>
      <c r="C338" s="20" t="s">
        <v>143</v>
      </c>
      <c r="D338" s="13"/>
      <c r="E338" s="31"/>
      <c r="F338" s="31"/>
      <c r="G338" s="39"/>
      <c r="H338" s="31"/>
      <c r="I338" s="41"/>
      <c r="J338" s="42"/>
      <c r="K338" s="42"/>
      <c r="L338" s="42"/>
      <c r="M338" s="39"/>
    </row>
    <row r="339" ht="46.5" customHeight="1">
      <c r="A339" s="18">
        <v>15.0</v>
      </c>
      <c r="B339" s="19" t="s">
        <v>144</v>
      </c>
      <c r="C339" s="20" t="s">
        <v>145</v>
      </c>
      <c r="D339" s="13"/>
      <c r="E339" s="32" t="s">
        <v>16</v>
      </c>
      <c r="F339" s="33">
        <v>0.9027777777777778</v>
      </c>
      <c r="G339" s="34"/>
      <c r="H339" s="35"/>
      <c r="I339" s="19"/>
      <c r="J339" s="36"/>
      <c r="K339" s="36"/>
      <c r="L339" s="36"/>
      <c r="M339" s="34"/>
    </row>
    <row r="340" ht="46.5" customHeight="1">
      <c r="A340" s="18">
        <v>16.0</v>
      </c>
      <c r="B340" s="19" t="s">
        <v>148</v>
      </c>
      <c r="C340" s="20" t="s">
        <v>149</v>
      </c>
      <c r="D340" s="13"/>
      <c r="E340" s="31"/>
      <c r="F340" s="31"/>
      <c r="G340" s="34"/>
      <c r="H340" s="31"/>
      <c r="I340" s="19"/>
      <c r="J340" s="36"/>
      <c r="K340" s="36"/>
      <c r="L340" s="36"/>
      <c r="M340" s="34"/>
    </row>
    <row r="341" ht="46.5" customHeight="1">
      <c r="A341" s="18">
        <v>17.0</v>
      </c>
      <c r="B341" s="19" t="s">
        <v>137</v>
      </c>
      <c r="C341" s="20" t="s">
        <v>150</v>
      </c>
      <c r="D341" s="13"/>
      <c r="E341" s="2"/>
      <c r="F341" s="2"/>
      <c r="G341" s="2"/>
      <c r="H341" s="2"/>
      <c r="J341" s="7"/>
      <c r="K341" s="7"/>
      <c r="L341" s="7"/>
    </row>
    <row r="342" ht="46.5" customHeight="1">
      <c r="A342" s="6"/>
      <c r="B342" s="2"/>
      <c r="C342" s="2"/>
      <c r="D342" s="2"/>
      <c r="E342" s="2"/>
      <c r="F342" s="2"/>
      <c r="G342" s="2"/>
      <c r="H342" s="2"/>
      <c r="J342" s="7" t="s">
        <v>7</v>
      </c>
    </row>
    <row r="343" ht="46.5" customHeight="1">
      <c r="A343" s="9" t="s">
        <v>2</v>
      </c>
      <c r="B343" s="9" t="s">
        <v>3</v>
      </c>
      <c r="C343" s="9" t="s">
        <v>4</v>
      </c>
      <c r="E343" s="10"/>
      <c r="F343" s="10"/>
      <c r="G343" s="11" t="s">
        <v>5</v>
      </c>
      <c r="H343" s="12" t="s">
        <v>168</v>
      </c>
      <c r="I343" s="13"/>
      <c r="J343" s="14">
        <v>1.0</v>
      </c>
      <c r="K343" s="14">
        <v>2.0</v>
      </c>
      <c r="L343" s="14">
        <v>3.0</v>
      </c>
      <c r="M343" s="11" t="s">
        <v>7</v>
      </c>
    </row>
    <row r="344" ht="46.5" customHeight="1">
      <c r="A344" s="18">
        <v>1.0</v>
      </c>
      <c r="B344" s="19" t="s">
        <v>152</v>
      </c>
      <c r="C344" s="20" t="s">
        <v>153</v>
      </c>
      <c r="D344" s="13"/>
      <c r="E344" s="37" t="s">
        <v>86</v>
      </c>
      <c r="F344" s="38">
        <v>0.7291666666666666</v>
      </c>
      <c r="G344" s="39"/>
      <c r="H344" s="40"/>
      <c r="I344" s="41"/>
      <c r="J344" s="42"/>
      <c r="K344" s="42"/>
      <c r="L344" s="42"/>
      <c r="M344" s="39"/>
    </row>
    <row r="345" ht="46.5" customHeight="1">
      <c r="A345" s="18">
        <v>2.0</v>
      </c>
      <c r="B345" s="19" t="s">
        <v>134</v>
      </c>
      <c r="C345" s="20" t="s">
        <v>154</v>
      </c>
      <c r="D345" s="13"/>
      <c r="E345" s="31"/>
      <c r="F345" s="31"/>
      <c r="G345" s="39"/>
      <c r="H345" s="31"/>
      <c r="I345" s="41"/>
      <c r="J345" s="42"/>
      <c r="K345" s="42"/>
      <c r="L345" s="42"/>
      <c r="M345" s="39"/>
    </row>
    <row r="346" ht="46.5" customHeight="1">
      <c r="A346" s="18">
        <v>3.0</v>
      </c>
      <c r="B346" s="19" t="s">
        <v>155</v>
      </c>
      <c r="C346" s="20" t="s">
        <v>156</v>
      </c>
      <c r="D346" s="13"/>
      <c r="E346" s="32" t="s">
        <v>16</v>
      </c>
      <c r="F346" s="33">
        <v>0.7291666666666666</v>
      </c>
      <c r="G346" s="34"/>
      <c r="H346" s="35"/>
      <c r="I346" s="19"/>
      <c r="J346" s="36"/>
      <c r="K346" s="36"/>
      <c r="L346" s="36"/>
      <c r="M346" s="34"/>
    </row>
    <row r="347" ht="46.5" customHeight="1">
      <c r="A347" s="18">
        <v>4.0</v>
      </c>
      <c r="B347" s="19" t="s">
        <v>127</v>
      </c>
      <c r="C347" s="20" t="s">
        <v>158</v>
      </c>
      <c r="D347" s="13"/>
      <c r="E347" s="31"/>
      <c r="F347" s="31"/>
      <c r="G347" s="34"/>
      <c r="H347" s="31"/>
      <c r="I347" s="19"/>
      <c r="J347" s="36"/>
      <c r="K347" s="36"/>
      <c r="L347" s="36"/>
      <c r="M347" s="34"/>
    </row>
    <row r="348" ht="46.5" customHeight="1">
      <c r="A348" s="18">
        <v>5.0</v>
      </c>
      <c r="B348" s="19" t="s">
        <v>141</v>
      </c>
      <c r="C348" s="20" t="s">
        <v>159</v>
      </c>
      <c r="D348" s="13"/>
      <c r="E348" s="37" t="s">
        <v>86</v>
      </c>
      <c r="F348" s="38">
        <v>0.7986111111111112</v>
      </c>
      <c r="G348" s="39"/>
      <c r="H348" s="40"/>
      <c r="I348" s="41"/>
      <c r="J348" s="42"/>
      <c r="K348" s="42"/>
      <c r="L348" s="42"/>
      <c r="M348" s="39"/>
    </row>
    <row r="349" ht="46.5" customHeight="1">
      <c r="A349" s="18">
        <v>6.0</v>
      </c>
      <c r="B349" s="19" t="s">
        <v>130</v>
      </c>
      <c r="C349" s="20" t="s">
        <v>161</v>
      </c>
      <c r="D349" s="13"/>
      <c r="E349" s="31"/>
      <c r="F349" s="31"/>
      <c r="G349" s="39"/>
      <c r="H349" s="31"/>
      <c r="I349" s="41"/>
      <c r="J349" s="42"/>
      <c r="K349" s="42"/>
      <c r="L349" s="42"/>
      <c r="M349" s="39"/>
    </row>
    <row r="350" ht="46.5" customHeight="1">
      <c r="A350" s="18">
        <v>7.0</v>
      </c>
      <c r="B350" s="19" t="s">
        <v>79</v>
      </c>
      <c r="C350" s="20" t="s">
        <v>162</v>
      </c>
      <c r="D350" s="13"/>
      <c r="E350" s="32" t="s">
        <v>16</v>
      </c>
      <c r="F350" s="33">
        <v>0.7986111111111112</v>
      </c>
      <c r="G350" s="34"/>
      <c r="H350" s="35"/>
      <c r="I350" s="19"/>
      <c r="J350" s="36"/>
      <c r="K350" s="36"/>
      <c r="L350" s="36"/>
      <c r="M350" s="34"/>
    </row>
    <row r="351" ht="46.5" customHeight="1">
      <c r="A351" s="18">
        <v>8.0</v>
      </c>
      <c r="B351" s="19" t="s">
        <v>147</v>
      </c>
      <c r="C351" s="20" t="s">
        <v>164</v>
      </c>
      <c r="D351" s="13"/>
      <c r="E351" s="31"/>
      <c r="F351" s="31"/>
      <c r="G351" s="34"/>
      <c r="H351" s="31"/>
      <c r="I351" s="19"/>
      <c r="J351" s="36"/>
      <c r="K351" s="36"/>
      <c r="L351" s="36"/>
      <c r="M351" s="34"/>
    </row>
    <row r="352" ht="46.5" customHeight="1">
      <c r="A352" s="18">
        <v>9.0</v>
      </c>
      <c r="B352" s="19" t="s">
        <v>125</v>
      </c>
      <c r="C352" s="20" t="s">
        <v>126</v>
      </c>
      <c r="D352" s="13"/>
      <c r="E352" s="37" t="s">
        <v>86</v>
      </c>
      <c r="F352" s="38">
        <v>0.8333333333333334</v>
      </c>
      <c r="G352" s="39"/>
      <c r="H352" s="40"/>
      <c r="I352" s="41"/>
      <c r="J352" s="42"/>
      <c r="K352" s="42"/>
      <c r="L352" s="42"/>
      <c r="M352" s="39"/>
    </row>
    <row r="353" ht="46.5" customHeight="1">
      <c r="A353" s="18">
        <v>10.0</v>
      </c>
      <c r="B353" s="19" t="s">
        <v>128</v>
      </c>
      <c r="C353" s="20" t="s">
        <v>129</v>
      </c>
      <c r="D353" s="13"/>
      <c r="E353" s="31"/>
      <c r="F353" s="31"/>
      <c r="G353" s="39"/>
      <c r="H353" s="31"/>
      <c r="I353" s="41"/>
      <c r="J353" s="42"/>
      <c r="K353" s="42"/>
      <c r="L353" s="42"/>
      <c r="M353" s="39"/>
    </row>
    <row r="354" ht="46.5" customHeight="1">
      <c r="A354" s="18">
        <v>11.0</v>
      </c>
      <c r="B354" s="19" t="s">
        <v>131</v>
      </c>
      <c r="C354" s="20" t="s">
        <v>132</v>
      </c>
      <c r="D354" s="13"/>
      <c r="E354" s="32" t="s">
        <v>86</v>
      </c>
      <c r="F354" s="33">
        <v>0.8680555555555556</v>
      </c>
      <c r="G354" s="34"/>
      <c r="H354" s="35"/>
      <c r="I354" s="19"/>
      <c r="J354" s="36"/>
      <c r="K354" s="36"/>
      <c r="L354" s="36"/>
      <c r="M354" s="34"/>
    </row>
    <row r="355" ht="46.5" customHeight="1">
      <c r="A355" s="18">
        <v>12.0</v>
      </c>
      <c r="B355" s="19" t="s">
        <v>135</v>
      </c>
      <c r="C355" s="20" t="s">
        <v>136</v>
      </c>
      <c r="D355" s="13"/>
      <c r="E355" s="31"/>
      <c r="F355" s="31"/>
      <c r="G355" s="34"/>
      <c r="H355" s="31"/>
      <c r="I355" s="19"/>
      <c r="J355" s="36"/>
      <c r="K355" s="36"/>
      <c r="L355" s="36"/>
      <c r="M355" s="34"/>
    </row>
    <row r="356" ht="46.5" customHeight="1">
      <c r="A356" s="18">
        <v>13.0</v>
      </c>
      <c r="B356" s="19" t="s">
        <v>138</v>
      </c>
      <c r="C356" s="20" t="s">
        <v>139</v>
      </c>
      <c r="D356" s="13"/>
      <c r="E356" s="37" t="s">
        <v>86</v>
      </c>
      <c r="F356" s="38">
        <v>0.9027777777777778</v>
      </c>
      <c r="G356" s="39"/>
      <c r="H356" s="40"/>
      <c r="I356" s="41"/>
      <c r="J356" s="42"/>
      <c r="K356" s="42"/>
      <c r="L356" s="42"/>
      <c r="M356" s="39"/>
    </row>
    <row r="357" ht="46.5" customHeight="1">
      <c r="A357" s="18">
        <v>14.0</v>
      </c>
      <c r="B357" s="19" t="s">
        <v>142</v>
      </c>
      <c r="C357" s="20" t="s">
        <v>143</v>
      </c>
      <c r="D357" s="13"/>
      <c r="E357" s="31"/>
      <c r="F357" s="31"/>
      <c r="G357" s="39"/>
      <c r="H357" s="31"/>
      <c r="I357" s="41"/>
      <c r="J357" s="42"/>
      <c r="K357" s="42"/>
      <c r="L357" s="42"/>
      <c r="M357" s="39"/>
    </row>
    <row r="358" ht="46.5" customHeight="1">
      <c r="A358" s="18">
        <v>15.0</v>
      </c>
      <c r="B358" s="19" t="s">
        <v>144</v>
      </c>
      <c r="C358" s="20" t="s">
        <v>145</v>
      </c>
      <c r="D358" s="13"/>
      <c r="E358" s="32" t="s">
        <v>16</v>
      </c>
      <c r="F358" s="33">
        <v>0.9027777777777778</v>
      </c>
      <c r="G358" s="34"/>
      <c r="H358" s="35"/>
      <c r="I358" s="19"/>
      <c r="J358" s="36"/>
      <c r="K358" s="36"/>
      <c r="L358" s="36"/>
      <c r="M358" s="34"/>
    </row>
    <row r="359">
      <c r="A359" s="18">
        <v>16.0</v>
      </c>
      <c r="B359" s="19" t="s">
        <v>148</v>
      </c>
      <c r="C359" s="20" t="s">
        <v>149</v>
      </c>
      <c r="D359" s="13"/>
      <c r="E359" s="31"/>
      <c r="F359" s="31"/>
      <c r="G359" s="34"/>
      <c r="H359" s="31"/>
      <c r="I359" s="19"/>
      <c r="J359" s="36"/>
      <c r="K359" s="36"/>
      <c r="L359" s="36"/>
      <c r="M359" s="34"/>
    </row>
    <row r="360">
      <c r="A360" s="18">
        <v>17.0</v>
      </c>
      <c r="B360" s="19" t="s">
        <v>137</v>
      </c>
      <c r="C360" s="20" t="s">
        <v>150</v>
      </c>
      <c r="D360" s="13"/>
      <c r="E360" s="2"/>
      <c r="F360" s="2"/>
      <c r="G360" s="2"/>
      <c r="H360" s="2"/>
      <c r="J360" s="7"/>
      <c r="K360" s="7"/>
      <c r="L360" s="7"/>
    </row>
  </sheetData>
  <mergeCells count="826">
    <mergeCell ref="H153:H154"/>
    <mergeCell ref="H155:H156"/>
    <mergeCell ref="H157:H158"/>
    <mergeCell ref="H159:H160"/>
    <mergeCell ref="H161:H162"/>
    <mergeCell ref="J163:L163"/>
    <mergeCell ref="H164:I164"/>
    <mergeCell ref="H165:H166"/>
    <mergeCell ref="H167:H168"/>
    <mergeCell ref="H169:H170"/>
    <mergeCell ref="H171:H172"/>
    <mergeCell ref="H173:H174"/>
    <mergeCell ref="J175:L175"/>
    <mergeCell ref="H176:I176"/>
    <mergeCell ref="H177:H178"/>
    <mergeCell ref="H179:H180"/>
    <mergeCell ref="H181:H182"/>
    <mergeCell ref="H183:H184"/>
    <mergeCell ref="H185:H186"/>
    <mergeCell ref="J187:L187"/>
    <mergeCell ref="H188:I188"/>
    <mergeCell ref="H189:H190"/>
    <mergeCell ref="H191:H192"/>
    <mergeCell ref="H193:H194"/>
    <mergeCell ref="H195:H196"/>
    <mergeCell ref="H197:H198"/>
    <mergeCell ref="J199:L199"/>
    <mergeCell ref="H200:I200"/>
    <mergeCell ref="H201:H202"/>
    <mergeCell ref="H203:H204"/>
    <mergeCell ref="H205:H206"/>
    <mergeCell ref="H207:H208"/>
    <mergeCell ref="H209:H210"/>
    <mergeCell ref="J211:L211"/>
    <mergeCell ref="H212:I212"/>
    <mergeCell ref="H213:H214"/>
    <mergeCell ref="H215:H216"/>
    <mergeCell ref="H217:H218"/>
    <mergeCell ref="H219:H220"/>
    <mergeCell ref="H221:H222"/>
    <mergeCell ref="J223:L223"/>
    <mergeCell ref="H224:I224"/>
    <mergeCell ref="H225:H226"/>
    <mergeCell ref="H227:H228"/>
    <mergeCell ref="H229:H230"/>
    <mergeCell ref="H231:H232"/>
    <mergeCell ref="H233:H234"/>
    <mergeCell ref="J235:L235"/>
    <mergeCell ref="H236:I236"/>
    <mergeCell ref="H237:H238"/>
    <mergeCell ref="H239:H240"/>
    <mergeCell ref="H241:H242"/>
    <mergeCell ref="H243:H244"/>
    <mergeCell ref="H245:H246"/>
    <mergeCell ref="J247:L247"/>
    <mergeCell ref="H248:I248"/>
    <mergeCell ref="H249:H250"/>
    <mergeCell ref="H251:H252"/>
    <mergeCell ref="H253:H254"/>
    <mergeCell ref="H255:H256"/>
    <mergeCell ref="H257:H258"/>
    <mergeCell ref="J259:L259"/>
    <mergeCell ref="H260:I260"/>
    <mergeCell ref="H261:H262"/>
    <mergeCell ref="H263:H264"/>
    <mergeCell ref="H265:H266"/>
    <mergeCell ref="H267:H268"/>
    <mergeCell ref="H269:H270"/>
    <mergeCell ref="J271:L271"/>
    <mergeCell ref="H272:I272"/>
    <mergeCell ref="H299:H300"/>
    <mergeCell ref="H301:H302"/>
    <mergeCell ref="J304:L304"/>
    <mergeCell ref="H305:I305"/>
    <mergeCell ref="H285:H286"/>
    <mergeCell ref="H287:H288"/>
    <mergeCell ref="H289:H290"/>
    <mergeCell ref="H291:H292"/>
    <mergeCell ref="H293:H294"/>
    <mergeCell ref="H295:H296"/>
    <mergeCell ref="H297:H298"/>
    <mergeCell ref="H320:H321"/>
    <mergeCell ref="J323:L323"/>
    <mergeCell ref="H324:I324"/>
    <mergeCell ref="H306:H307"/>
    <mergeCell ref="H308:H309"/>
    <mergeCell ref="H310:H311"/>
    <mergeCell ref="H312:H313"/>
    <mergeCell ref="H314:H315"/>
    <mergeCell ref="H316:H317"/>
    <mergeCell ref="H318:H319"/>
    <mergeCell ref="H339:H340"/>
    <mergeCell ref="J342:L342"/>
    <mergeCell ref="H343:I343"/>
    <mergeCell ref="H344:H345"/>
    <mergeCell ref="H346:H347"/>
    <mergeCell ref="H348:H349"/>
    <mergeCell ref="H350:H351"/>
    <mergeCell ref="H352:H353"/>
    <mergeCell ref="H354:H355"/>
    <mergeCell ref="H356:H357"/>
    <mergeCell ref="H358:H359"/>
    <mergeCell ref="H325:H326"/>
    <mergeCell ref="H327:H328"/>
    <mergeCell ref="H329:H330"/>
    <mergeCell ref="H331:H332"/>
    <mergeCell ref="H333:H334"/>
    <mergeCell ref="H335:H336"/>
    <mergeCell ref="H337:H338"/>
    <mergeCell ref="H53:H54"/>
    <mergeCell ref="H56:I56"/>
    <mergeCell ref="H57:H58"/>
    <mergeCell ref="H59:H60"/>
    <mergeCell ref="H61:H62"/>
    <mergeCell ref="H63:H64"/>
    <mergeCell ref="J67:L67"/>
    <mergeCell ref="H65:H66"/>
    <mergeCell ref="H68:I68"/>
    <mergeCell ref="H69:H70"/>
    <mergeCell ref="H71:H72"/>
    <mergeCell ref="H73:H74"/>
    <mergeCell ref="H75:H76"/>
    <mergeCell ref="J79:L79"/>
    <mergeCell ref="H81:H82"/>
    <mergeCell ref="H83:H84"/>
    <mergeCell ref="H85:H86"/>
    <mergeCell ref="H87:H88"/>
    <mergeCell ref="H89:H90"/>
    <mergeCell ref="J91:L91"/>
    <mergeCell ref="H92:I92"/>
    <mergeCell ref="H93:H94"/>
    <mergeCell ref="H95:H96"/>
    <mergeCell ref="H97:H98"/>
    <mergeCell ref="H99:H100"/>
    <mergeCell ref="H101:H102"/>
    <mergeCell ref="J103:L103"/>
    <mergeCell ref="H104:I104"/>
    <mergeCell ref="H105:H106"/>
    <mergeCell ref="H107:H108"/>
    <mergeCell ref="H109:H110"/>
    <mergeCell ref="H111:H112"/>
    <mergeCell ref="H113:H114"/>
    <mergeCell ref="J115:L115"/>
    <mergeCell ref="H116:I116"/>
    <mergeCell ref="H117:H118"/>
    <mergeCell ref="H119:H120"/>
    <mergeCell ref="H121:H122"/>
    <mergeCell ref="H123:H124"/>
    <mergeCell ref="H125:H126"/>
    <mergeCell ref="J127:L127"/>
    <mergeCell ref="H128:I128"/>
    <mergeCell ref="H273:H274"/>
    <mergeCell ref="H275:H276"/>
    <mergeCell ref="H277:H278"/>
    <mergeCell ref="H279:H280"/>
    <mergeCell ref="H281:H282"/>
    <mergeCell ref="J283:L283"/>
    <mergeCell ref="H284:I284"/>
    <mergeCell ref="E2:S5"/>
    <mergeCell ref="J7:L7"/>
    <mergeCell ref="C8:D8"/>
    <mergeCell ref="H8:I8"/>
    <mergeCell ref="E9:E10"/>
    <mergeCell ref="F9:F10"/>
    <mergeCell ref="H9:H10"/>
    <mergeCell ref="C13:D13"/>
    <mergeCell ref="C14:D14"/>
    <mergeCell ref="C15:D15"/>
    <mergeCell ref="H17:H18"/>
    <mergeCell ref="C18:D18"/>
    <mergeCell ref="J19:L19"/>
    <mergeCell ref="H20:I20"/>
    <mergeCell ref="C9:D9"/>
    <mergeCell ref="C10:D10"/>
    <mergeCell ref="C11:D11"/>
    <mergeCell ref="F11:F12"/>
    <mergeCell ref="H11:H12"/>
    <mergeCell ref="H13:H14"/>
    <mergeCell ref="H15:H16"/>
    <mergeCell ref="E21:E22"/>
    <mergeCell ref="F21:F22"/>
    <mergeCell ref="H21:H22"/>
    <mergeCell ref="E23:E24"/>
    <mergeCell ref="F23:F24"/>
    <mergeCell ref="H23:H24"/>
    <mergeCell ref="E11:E12"/>
    <mergeCell ref="E13:E14"/>
    <mergeCell ref="F13:F14"/>
    <mergeCell ref="E15:E16"/>
    <mergeCell ref="F15:F16"/>
    <mergeCell ref="E17:E18"/>
    <mergeCell ref="F17:F18"/>
    <mergeCell ref="C12:D12"/>
    <mergeCell ref="C16:D16"/>
    <mergeCell ref="C17:D17"/>
    <mergeCell ref="C20:D20"/>
    <mergeCell ref="C21:D21"/>
    <mergeCell ref="C22:D22"/>
    <mergeCell ref="C23:D23"/>
    <mergeCell ref="C24:D24"/>
    <mergeCell ref="C25:D25"/>
    <mergeCell ref="E25:E26"/>
    <mergeCell ref="F25:F26"/>
    <mergeCell ref="H25:H26"/>
    <mergeCell ref="C26:D26"/>
    <mergeCell ref="C27:D27"/>
    <mergeCell ref="E27:E28"/>
    <mergeCell ref="F27:F28"/>
    <mergeCell ref="H27:H28"/>
    <mergeCell ref="C28:D28"/>
    <mergeCell ref="E29:E30"/>
    <mergeCell ref="F29:F30"/>
    <mergeCell ref="J31:L31"/>
    <mergeCell ref="E33:E34"/>
    <mergeCell ref="E35:E36"/>
    <mergeCell ref="E37:E38"/>
    <mergeCell ref="F37:F38"/>
    <mergeCell ref="E39:E40"/>
    <mergeCell ref="F39:F40"/>
    <mergeCell ref="E41:E42"/>
    <mergeCell ref="F41:F42"/>
    <mergeCell ref="C29:D29"/>
    <mergeCell ref="C30:D30"/>
    <mergeCell ref="C32:D32"/>
    <mergeCell ref="C33:D33"/>
    <mergeCell ref="F33:F34"/>
    <mergeCell ref="C34:D34"/>
    <mergeCell ref="F35:F36"/>
    <mergeCell ref="C35:D35"/>
    <mergeCell ref="C36:D36"/>
    <mergeCell ref="C37:D37"/>
    <mergeCell ref="C38:D38"/>
    <mergeCell ref="C39:D39"/>
    <mergeCell ref="C40:D40"/>
    <mergeCell ref="C41:D41"/>
    <mergeCell ref="H41:H42"/>
    <mergeCell ref="H44:I44"/>
    <mergeCell ref="H45:H46"/>
    <mergeCell ref="H29:H30"/>
    <mergeCell ref="H32:I32"/>
    <mergeCell ref="H33:H34"/>
    <mergeCell ref="H35:H36"/>
    <mergeCell ref="H37:H38"/>
    <mergeCell ref="H39:H40"/>
    <mergeCell ref="J43:L43"/>
    <mergeCell ref="E47:E48"/>
    <mergeCell ref="F47:F48"/>
    <mergeCell ref="H47:H48"/>
    <mergeCell ref="C42:D42"/>
    <mergeCell ref="C44:D44"/>
    <mergeCell ref="C45:D45"/>
    <mergeCell ref="E45:E46"/>
    <mergeCell ref="F45:F46"/>
    <mergeCell ref="C46:D46"/>
    <mergeCell ref="C47:D47"/>
    <mergeCell ref="C48:D48"/>
    <mergeCell ref="C49:D49"/>
    <mergeCell ref="E49:E50"/>
    <mergeCell ref="F49:F50"/>
    <mergeCell ref="H49:H50"/>
    <mergeCell ref="C50:D50"/>
    <mergeCell ref="C51:D51"/>
    <mergeCell ref="E51:E52"/>
    <mergeCell ref="F51:F52"/>
    <mergeCell ref="H51:H52"/>
    <mergeCell ref="C52:D52"/>
    <mergeCell ref="E53:E54"/>
    <mergeCell ref="F53:F54"/>
    <mergeCell ref="J55:L55"/>
    <mergeCell ref="E57:E58"/>
    <mergeCell ref="E59:E60"/>
    <mergeCell ref="E61:E62"/>
    <mergeCell ref="F61:F62"/>
    <mergeCell ref="E63:E64"/>
    <mergeCell ref="F63:F64"/>
    <mergeCell ref="E65:E66"/>
    <mergeCell ref="F65:F66"/>
    <mergeCell ref="C53:D53"/>
    <mergeCell ref="C54:D54"/>
    <mergeCell ref="C56:D56"/>
    <mergeCell ref="C57:D57"/>
    <mergeCell ref="F57:F58"/>
    <mergeCell ref="C58:D58"/>
    <mergeCell ref="F59:F60"/>
    <mergeCell ref="H77:H78"/>
    <mergeCell ref="H80:I80"/>
    <mergeCell ref="C96:D96"/>
    <mergeCell ref="C97:D97"/>
    <mergeCell ref="C88:D88"/>
    <mergeCell ref="C89:D89"/>
    <mergeCell ref="C90:D90"/>
    <mergeCell ref="C92:D92"/>
    <mergeCell ref="C93:D93"/>
    <mergeCell ref="C94:D94"/>
    <mergeCell ref="C95:D95"/>
    <mergeCell ref="F97:F98"/>
    <mergeCell ref="F99:F100"/>
    <mergeCell ref="E87:E88"/>
    <mergeCell ref="F87:F88"/>
    <mergeCell ref="E89:E90"/>
    <mergeCell ref="F89:F90"/>
    <mergeCell ref="E93:E94"/>
    <mergeCell ref="F93:F94"/>
    <mergeCell ref="F95:F96"/>
    <mergeCell ref="C132:D132"/>
    <mergeCell ref="C133:D133"/>
    <mergeCell ref="C124:D124"/>
    <mergeCell ref="C125:D125"/>
    <mergeCell ref="C126:D126"/>
    <mergeCell ref="C128:D128"/>
    <mergeCell ref="C129:D129"/>
    <mergeCell ref="C130:D130"/>
    <mergeCell ref="C131:D131"/>
    <mergeCell ref="H129:H130"/>
    <mergeCell ref="H131:H132"/>
    <mergeCell ref="H133:H134"/>
    <mergeCell ref="H135:H136"/>
    <mergeCell ref="H137:H138"/>
    <mergeCell ref="J139:L139"/>
    <mergeCell ref="H140:I140"/>
    <mergeCell ref="H141:H142"/>
    <mergeCell ref="H143:H144"/>
    <mergeCell ref="H145:H146"/>
    <mergeCell ref="H147:H148"/>
    <mergeCell ref="H149:H150"/>
    <mergeCell ref="J151:L151"/>
    <mergeCell ref="H152:I152"/>
    <mergeCell ref="E131:E132"/>
    <mergeCell ref="E133:E134"/>
    <mergeCell ref="C134:D134"/>
    <mergeCell ref="C135:D135"/>
    <mergeCell ref="E135:E136"/>
    <mergeCell ref="C136:D136"/>
    <mergeCell ref="C137:D137"/>
    <mergeCell ref="E143:E144"/>
    <mergeCell ref="F143:F144"/>
    <mergeCell ref="E145:E146"/>
    <mergeCell ref="F145:F146"/>
    <mergeCell ref="E147:E148"/>
    <mergeCell ref="F147:F148"/>
    <mergeCell ref="E149:E150"/>
    <mergeCell ref="F149:F150"/>
    <mergeCell ref="C138:D138"/>
    <mergeCell ref="C140:D140"/>
    <mergeCell ref="C141:D141"/>
    <mergeCell ref="E141:E142"/>
    <mergeCell ref="F141:F142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2:D152"/>
    <mergeCell ref="C153:D153"/>
    <mergeCell ref="E153:E154"/>
    <mergeCell ref="F153:F154"/>
    <mergeCell ref="C154:D154"/>
    <mergeCell ref="E155:E156"/>
    <mergeCell ref="F155:F156"/>
    <mergeCell ref="C155:D155"/>
    <mergeCell ref="C156:D156"/>
    <mergeCell ref="C157:D157"/>
    <mergeCell ref="E157:E158"/>
    <mergeCell ref="F157:F158"/>
    <mergeCell ref="C158:D158"/>
    <mergeCell ref="C159:D159"/>
    <mergeCell ref="E173:E174"/>
    <mergeCell ref="F173:F174"/>
    <mergeCell ref="E167:E168"/>
    <mergeCell ref="E169:E170"/>
    <mergeCell ref="C170:D170"/>
    <mergeCell ref="C171:D171"/>
    <mergeCell ref="E171:E172"/>
    <mergeCell ref="C172:D172"/>
    <mergeCell ref="C173:D173"/>
    <mergeCell ref="E179:E180"/>
    <mergeCell ref="F179:F180"/>
    <mergeCell ref="E181:E182"/>
    <mergeCell ref="F181:F182"/>
    <mergeCell ref="E183:E184"/>
    <mergeCell ref="F183:F184"/>
    <mergeCell ref="E185:E186"/>
    <mergeCell ref="F185:F186"/>
    <mergeCell ref="C174:D174"/>
    <mergeCell ref="C176:D176"/>
    <mergeCell ref="C177:D177"/>
    <mergeCell ref="E177:E178"/>
    <mergeCell ref="F177:F178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8:D188"/>
    <mergeCell ref="C189:D189"/>
    <mergeCell ref="E189:E190"/>
    <mergeCell ref="F189:F190"/>
    <mergeCell ref="C190:D190"/>
    <mergeCell ref="E191:E192"/>
    <mergeCell ref="F191:F192"/>
    <mergeCell ref="C191:D191"/>
    <mergeCell ref="C192:D192"/>
    <mergeCell ref="C193:D193"/>
    <mergeCell ref="E193:E194"/>
    <mergeCell ref="F193:F194"/>
    <mergeCell ref="C194:D194"/>
    <mergeCell ref="C195:D195"/>
    <mergeCell ref="E203:E204"/>
    <mergeCell ref="E205:E206"/>
    <mergeCell ref="C206:D206"/>
    <mergeCell ref="C207:D207"/>
    <mergeCell ref="E207:E208"/>
    <mergeCell ref="C208:D208"/>
    <mergeCell ref="E265:E266"/>
    <mergeCell ref="E267:E268"/>
    <mergeCell ref="E249:E250"/>
    <mergeCell ref="E251:E252"/>
    <mergeCell ref="E253:E254"/>
    <mergeCell ref="E255:E256"/>
    <mergeCell ref="E257:E258"/>
    <mergeCell ref="E261:E262"/>
    <mergeCell ref="E263:E264"/>
    <mergeCell ref="E195:E196"/>
    <mergeCell ref="F195:F196"/>
    <mergeCell ref="E197:E198"/>
    <mergeCell ref="F197:F198"/>
    <mergeCell ref="E201:E202"/>
    <mergeCell ref="F201:F202"/>
    <mergeCell ref="F203:F204"/>
    <mergeCell ref="F205:F206"/>
    <mergeCell ref="F207:F208"/>
    <mergeCell ref="E209:E210"/>
    <mergeCell ref="F209:F210"/>
    <mergeCell ref="E213:E214"/>
    <mergeCell ref="F213:F214"/>
    <mergeCell ref="F215:F216"/>
    <mergeCell ref="E215:E216"/>
    <mergeCell ref="E217:E218"/>
    <mergeCell ref="E219:E220"/>
    <mergeCell ref="E221:E222"/>
    <mergeCell ref="E225:E226"/>
    <mergeCell ref="E227:E228"/>
    <mergeCell ref="E229:E230"/>
    <mergeCell ref="F217:F218"/>
    <mergeCell ref="F219:F220"/>
    <mergeCell ref="F221:F222"/>
    <mergeCell ref="F225:F226"/>
    <mergeCell ref="F227:F228"/>
    <mergeCell ref="F229:F230"/>
    <mergeCell ref="F231:F232"/>
    <mergeCell ref="E231:E232"/>
    <mergeCell ref="E233:E234"/>
    <mergeCell ref="E237:E238"/>
    <mergeCell ref="E239:E240"/>
    <mergeCell ref="E241:E242"/>
    <mergeCell ref="E243:E244"/>
    <mergeCell ref="E245:E246"/>
    <mergeCell ref="F251:F252"/>
    <mergeCell ref="F253:F254"/>
    <mergeCell ref="F255:F256"/>
    <mergeCell ref="F257:F258"/>
    <mergeCell ref="F261:F262"/>
    <mergeCell ref="F263:F264"/>
    <mergeCell ref="F265:F266"/>
    <mergeCell ref="F267:F268"/>
    <mergeCell ref="F233:F234"/>
    <mergeCell ref="F237:F238"/>
    <mergeCell ref="F239:F240"/>
    <mergeCell ref="F241:F242"/>
    <mergeCell ref="F243:F244"/>
    <mergeCell ref="F245:F246"/>
    <mergeCell ref="F249:F250"/>
    <mergeCell ref="C289:D289"/>
    <mergeCell ref="C290:D290"/>
    <mergeCell ref="C291:D291"/>
    <mergeCell ref="C281:D281"/>
    <mergeCell ref="C282:D282"/>
    <mergeCell ref="C284:D284"/>
    <mergeCell ref="C285:D285"/>
    <mergeCell ref="C286:D286"/>
    <mergeCell ref="C287:D287"/>
    <mergeCell ref="C288:D288"/>
    <mergeCell ref="C253:D253"/>
    <mergeCell ref="C254:D254"/>
    <mergeCell ref="C255:D255"/>
    <mergeCell ref="C256:D256"/>
    <mergeCell ref="C257:D257"/>
    <mergeCell ref="C258:D258"/>
    <mergeCell ref="C260:D260"/>
    <mergeCell ref="C261:D261"/>
    <mergeCell ref="C262:D262"/>
    <mergeCell ref="C263:D263"/>
    <mergeCell ref="C264:D264"/>
    <mergeCell ref="C265:D265"/>
    <mergeCell ref="C266:D266"/>
    <mergeCell ref="C267:D267"/>
    <mergeCell ref="C268:D268"/>
    <mergeCell ref="C269:D269"/>
    <mergeCell ref="E269:E270"/>
    <mergeCell ref="F269:F270"/>
    <mergeCell ref="C270:D270"/>
    <mergeCell ref="C272:D272"/>
    <mergeCell ref="C273:D273"/>
    <mergeCell ref="F281:F282"/>
    <mergeCell ref="F285:F286"/>
    <mergeCell ref="F287:F288"/>
    <mergeCell ref="F289:F290"/>
    <mergeCell ref="F291:F292"/>
    <mergeCell ref="F293:F294"/>
    <mergeCell ref="F295:F296"/>
    <mergeCell ref="E273:E274"/>
    <mergeCell ref="F273:F274"/>
    <mergeCell ref="E275:E276"/>
    <mergeCell ref="F275:F276"/>
    <mergeCell ref="E277:E278"/>
    <mergeCell ref="F277:F278"/>
    <mergeCell ref="F279:F280"/>
    <mergeCell ref="C292:D292"/>
    <mergeCell ref="C293:D293"/>
    <mergeCell ref="C294:D294"/>
    <mergeCell ref="C295:D295"/>
    <mergeCell ref="C296:D296"/>
    <mergeCell ref="C297:D297"/>
    <mergeCell ref="C274:D274"/>
    <mergeCell ref="C275:D275"/>
    <mergeCell ref="C276:D276"/>
    <mergeCell ref="C277:D277"/>
    <mergeCell ref="C278:D278"/>
    <mergeCell ref="C279:D279"/>
    <mergeCell ref="C280:D280"/>
    <mergeCell ref="F327:F328"/>
    <mergeCell ref="F329:F330"/>
    <mergeCell ref="E316:E317"/>
    <mergeCell ref="F316:F317"/>
    <mergeCell ref="E318:E319"/>
    <mergeCell ref="F318:F319"/>
    <mergeCell ref="E320:E321"/>
    <mergeCell ref="F320:F321"/>
    <mergeCell ref="F325:F326"/>
    <mergeCell ref="E325:E326"/>
    <mergeCell ref="E327:E328"/>
    <mergeCell ref="C328:D328"/>
    <mergeCell ref="C329:D329"/>
    <mergeCell ref="E329:E330"/>
    <mergeCell ref="C330:D330"/>
    <mergeCell ref="C331:D331"/>
    <mergeCell ref="C332:D332"/>
    <mergeCell ref="C333:D333"/>
    <mergeCell ref="E333:E334"/>
    <mergeCell ref="C334:D334"/>
    <mergeCell ref="C335:D335"/>
    <mergeCell ref="C336:D336"/>
    <mergeCell ref="C337:D337"/>
    <mergeCell ref="C338:D338"/>
    <mergeCell ref="C339:D339"/>
    <mergeCell ref="C340:D340"/>
    <mergeCell ref="C341:D341"/>
    <mergeCell ref="C343:D343"/>
    <mergeCell ref="C344:D344"/>
    <mergeCell ref="C345:D345"/>
    <mergeCell ref="C353:D353"/>
    <mergeCell ref="C354:D354"/>
    <mergeCell ref="C355:D355"/>
    <mergeCell ref="C356:D356"/>
    <mergeCell ref="C357:D357"/>
    <mergeCell ref="C358:D358"/>
    <mergeCell ref="C359:D359"/>
    <mergeCell ref="C360:D360"/>
    <mergeCell ref="C346:D346"/>
    <mergeCell ref="C347:D347"/>
    <mergeCell ref="C348:D348"/>
    <mergeCell ref="C349:D349"/>
    <mergeCell ref="C350:D350"/>
    <mergeCell ref="C351:D351"/>
    <mergeCell ref="C352:D352"/>
    <mergeCell ref="E352:E353"/>
    <mergeCell ref="E354:E355"/>
    <mergeCell ref="E356:E357"/>
    <mergeCell ref="E358:E359"/>
    <mergeCell ref="E335:E336"/>
    <mergeCell ref="E337:E338"/>
    <mergeCell ref="E339:E340"/>
    <mergeCell ref="E344:E345"/>
    <mergeCell ref="E346:E347"/>
    <mergeCell ref="E348:E349"/>
    <mergeCell ref="E350:E351"/>
    <mergeCell ref="E279:E280"/>
    <mergeCell ref="E281:E282"/>
    <mergeCell ref="E285:E286"/>
    <mergeCell ref="E287:E288"/>
    <mergeCell ref="E289:E290"/>
    <mergeCell ref="E291:E292"/>
    <mergeCell ref="E293:E294"/>
    <mergeCell ref="E295:E296"/>
    <mergeCell ref="E297:E298"/>
    <mergeCell ref="F297:F298"/>
    <mergeCell ref="C298:D298"/>
    <mergeCell ref="C299:D299"/>
    <mergeCell ref="E299:E300"/>
    <mergeCell ref="F299:F300"/>
    <mergeCell ref="C300:D300"/>
    <mergeCell ref="C301:D301"/>
    <mergeCell ref="E301:E302"/>
    <mergeCell ref="F301:F302"/>
    <mergeCell ref="C302:D302"/>
    <mergeCell ref="C303:D303"/>
    <mergeCell ref="C305:D305"/>
    <mergeCell ref="C306:D306"/>
    <mergeCell ref="E306:E307"/>
    <mergeCell ref="F306:F307"/>
    <mergeCell ref="C307:D307"/>
    <mergeCell ref="C308:D308"/>
    <mergeCell ref="E308:E309"/>
    <mergeCell ref="F308:F309"/>
    <mergeCell ref="C309:D309"/>
    <mergeCell ref="C310:D310"/>
    <mergeCell ref="E310:E311"/>
    <mergeCell ref="F310:F311"/>
    <mergeCell ref="C311:D311"/>
    <mergeCell ref="E312:E313"/>
    <mergeCell ref="F312:F313"/>
    <mergeCell ref="C312:D312"/>
    <mergeCell ref="C313:D313"/>
    <mergeCell ref="C314:D314"/>
    <mergeCell ref="E314:E315"/>
    <mergeCell ref="F314:F315"/>
    <mergeCell ref="C315:D315"/>
    <mergeCell ref="C316:D316"/>
    <mergeCell ref="F346:F347"/>
    <mergeCell ref="F348:F349"/>
    <mergeCell ref="F350:F351"/>
    <mergeCell ref="F352:F353"/>
    <mergeCell ref="F354:F355"/>
    <mergeCell ref="F356:F357"/>
    <mergeCell ref="F358:F359"/>
    <mergeCell ref="E331:E332"/>
    <mergeCell ref="F331:F332"/>
    <mergeCell ref="F333:F334"/>
    <mergeCell ref="F335:F336"/>
    <mergeCell ref="F337:F338"/>
    <mergeCell ref="F339:F340"/>
    <mergeCell ref="F344:F345"/>
    <mergeCell ref="C59:D59"/>
    <mergeCell ref="C60:D60"/>
    <mergeCell ref="C61:D61"/>
    <mergeCell ref="C62:D62"/>
    <mergeCell ref="C63:D63"/>
    <mergeCell ref="C64:D64"/>
    <mergeCell ref="C65:D65"/>
    <mergeCell ref="E71:E72"/>
    <mergeCell ref="F71:F72"/>
    <mergeCell ref="E73:E74"/>
    <mergeCell ref="F73:F74"/>
    <mergeCell ref="E75:E76"/>
    <mergeCell ref="F75:F76"/>
    <mergeCell ref="E77:E78"/>
    <mergeCell ref="F77:F78"/>
    <mergeCell ref="C66:D66"/>
    <mergeCell ref="C68:D68"/>
    <mergeCell ref="C69:D69"/>
    <mergeCell ref="E69:E70"/>
    <mergeCell ref="F69:F70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80:D80"/>
    <mergeCell ref="C81:D81"/>
    <mergeCell ref="E81:E82"/>
    <mergeCell ref="F81:F82"/>
    <mergeCell ref="C82:D82"/>
    <mergeCell ref="E83:E84"/>
    <mergeCell ref="F83:F84"/>
    <mergeCell ref="C83:D83"/>
    <mergeCell ref="C84:D84"/>
    <mergeCell ref="C85:D85"/>
    <mergeCell ref="E85:E86"/>
    <mergeCell ref="F85:F86"/>
    <mergeCell ref="C86:D86"/>
    <mergeCell ref="C87:D87"/>
    <mergeCell ref="E101:E102"/>
    <mergeCell ref="F101:F102"/>
    <mergeCell ref="F133:F134"/>
    <mergeCell ref="F135:F136"/>
    <mergeCell ref="E123:E124"/>
    <mergeCell ref="F123:F124"/>
    <mergeCell ref="E125:E126"/>
    <mergeCell ref="F125:F126"/>
    <mergeCell ref="E129:E130"/>
    <mergeCell ref="F129:F130"/>
    <mergeCell ref="F131:F132"/>
    <mergeCell ref="E95:E96"/>
    <mergeCell ref="E97:E98"/>
    <mergeCell ref="C98:D98"/>
    <mergeCell ref="C99:D99"/>
    <mergeCell ref="E99:E100"/>
    <mergeCell ref="C100:D100"/>
    <mergeCell ref="C101:D101"/>
    <mergeCell ref="E107:E108"/>
    <mergeCell ref="F107:F108"/>
    <mergeCell ref="E109:E110"/>
    <mergeCell ref="F109:F110"/>
    <mergeCell ref="E111:E112"/>
    <mergeCell ref="F111:F112"/>
    <mergeCell ref="E113:E114"/>
    <mergeCell ref="F113:F114"/>
    <mergeCell ref="C102:D102"/>
    <mergeCell ref="C104:D104"/>
    <mergeCell ref="C105:D105"/>
    <mergeCell ref="E105:E106"/>
    <mergeCell ref="F105:F106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C116:D116"/>
    <mergeCell ref="C117:D117"/>
    <mergeCell ref="E117:E118"/>
    <mergeCell ref="F117:F118"/>
    <mergeCell ref="C118:D118"/>
    <mergeCell ref="E119:E120"/>
    <mergeCell ref="F119:F120"/>
    <mergeCell ref="C119:D119"/>
    <mergeCell ref="C120:D120"/>
    <mergeCell ref="C121:D121"/>
    <mergeCell ref="E121:E122"/>
    <mergeCell ref="F121:F122"/>
    <mergeCell ref="C122:D122"/>
    <mergeCell ref="C123:D123"/>
    <mergeCell ref="E137:E138"/>
    <mergeCell ref="F137:F138"/>
    <mergeCell ref="C168:D168"/>
    <mergeCell ref="C169:D169"/>
    <mergeCell ref="C160:D160"/>
    <mergeCell ref="C161:D161"/>
    <mergeCell ref="C162:D162"/>
    <mergeCell ref="C164:D164"/>
    <mergeCell ref="C165:D165"/>
    <mergeCell ref="C166:D166"/>
    <mergeCell ref="C167:D167"/>
    <mergeCell ref="F169:F170"/>
    <mergeCell ref="F171:F172"/>
    <mergeCell ref="E159:E160"/>
    <mergeCell ref="F159:F160"/>
    <mergeCell ref="E161:E162"/>
    <mergeCell ref="F161:F162"/>
    <mergeCell ref="E165:E166"/>
    <mergeCell ref="F165:F166"/>
    <mergeCell ref="F167:F168"/>
    <mergeCell ref="C196:D196"/>
    <mergeCell ref="C197:D197"/>
    <mergeCell ref="C198:D198"/>
    <mergeCell ref="C200:D200"/>
    <mergeCell ref="C201:D201"/>
    <mergeCell ref="C202:D202"/>
    <mergeCell ref="C203:D203"/>
    <mergeCell ref="C204:D204"/>
    <mergeCell ref="C205:D205"/>
    <mergeCell ref="C209:D209"/>
    <mergeCell ref="C210:D210"/>
    <mergeCell ref="C212:D212"/>
    <mergeCell ref="C213:D213"/>
    <mergeCell ref="C214:D214"/>
    <mergeCell ref="C215:D215"/>
    <mergeCell ref="C216:D216"/>
    <mergeCell ref="C217:D217"/>
    <mergeCell ref="C218:D218"/>
    <mergeCell ref="C219:D219"/>
    <mergeCell ref="C220:D220"/>
    <mergeCell ref="C221:D221"/>
    <mergeCell ref="C222:D222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8:D248"/>
    <mergeCell ref="C249:D249"/>
    <mergeCell ref="C250:D250"/>
    <mergeCell ref="C251:D251"/>
    <mergeCell ref="C252:D252"/>
    <mergeCell ref="C325:D325"/>
    <mergeCell ref="C326:D326"/>
    <mergeCell ref="C327:D327"/>
    <mergeCell ref="C317:D317"/>
    <mergeCell ref="C318:D318"/>
    <mergeCell ref="C319:D319"/>
    <mergeCell ref="C320:D320"/>
    <mergeCell ref="C321:D321"/>
    <mergeCell ref="C322:D322"/>
    <mergeCell ref="C324:D324"/>
  </mergeCells>
  <printOptions horizontalCentered="1" verticalCentered="1"/>
  <pageMargins bottom="0.75" footer="0.0" header="0.0" left="0.7" right="0.7" top="0.75"/>
  <pageSetup fitToHeight="0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29.13"/>
    <col customWidth="1" min="3" max="3" width="22.63"/>
    <col customWidth="1" min="4" max="4" width="21.88"/>
    <col customWidth="1" min="5" max="7" width="3.25"/>
    <col customWidth="1" min="8" max="8" width="13.88"/>
    <col customWidth="1" min="9" max="9" width="39.88"/>
    <col customWidth="1" min="10" max="12" width="9.5"/>
    <col customWidth="1" min="13" max="13" width="3.25"/>
    <col customWidth="1" min="15" max="15" width="28.88"/>
  </cols>
  <sheetData>
    <row r="1" ht="48.75" customHeight="1"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82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 ht="26.25" customHeight="1">
      <c r="A7" s="6"/>
      <c r="B7" s="2"/>
      <c r="C7" s="2"/>
      <c r="D7" s="2"/>
      <c r="E7" s="2"/>
      <c r="F7" s="2"/>
      <c r="G7" s="2"/>
      <c r="H7" s="2"/>
      <c r="J7" s="7" t="s">
        <v>7</v>
      </c>
    </row>
    <row r="8" ht="48.75" customHeight="1">
      <c r="A8" s="9" t="s">
        <v>2</v>
      </c>
      <c r="B8" s="9" t="s">
        <v>3</v>
      </c>
      <c r="C8" s="9" t="s">
        <v>4</v>
      </c>
      <c r="E8" s="10"/>
      <c r="F8" s="10"/>
      <c r="G8" s="11" t="s">
        <v>5</v>
      </c>
      <c r="H8" s="12" t="s">
        <v>119</v>
      </c>
      <c r="I8" s="13"/>
      <c r="J8" s="14">
        <v>1.0</v>
      </c>
      <c r="K8" s="14">
        <v>2.0</v>
      </c>
      <c r="L8" s="14">
        <v>3.0</v>
      </c>
      <c r="M8" s="11" t="s">
        <v>7</v>
      </c>
      <c r="N8" s="15" t="s">
        <v>8</v>
      </c>
      <c r="O8" s="15" t="s">
        <v>9</v>
      </c>
      <c r="P8" s="16" t="s">
        <v>10</v>
      </c>
      <c r="Q8" s="16" t="s">
        <v>11</v>
      </c>
      <c r="R8" s="17" t="s">
        <v>12</v>
      </c>
      <c r="S8" s="17" t="s">
        <v>13</v>
      </c>
    </row>
    <row r="9" ht="48.75" customHeight="1">
      <c r="A9" s="18">
        <v>1.0</v>
      </c>
      <c r="B9" s="19" t="s">
        <v>84</v>
      </c>
      <c r="C9" s="20" t="s">
        <v>85</v>
      </c>
      <c r="D9" s="13"/>
      <c r="E9" s="21" t="s">
        <v>86</v>
      </c>
      <c r="F9" s="22">
        <v>0.7291666666666666</v>
      </c>
      <c r="G9" s="23"/>
      <c r="H9" s="24" t="s">
        <v>120</v>
      </c>
      <c r="I9" s="25" t="s">
        <v>104</v>
      </c>
      <c r="J9" s="26"/>
      <c r="K9" s="26"/>
      <c r="L9" s="26"/>
      <c r="M9" s="23"/>
      <c r="N9" s="27">
        <v>1.0</v>
      </c>
      <c r="O9" s="28" t="s">
        <v>88</v>
      </c>
      <c r="P9" s="29">
        <v>2.0</v>
      </c>
      <c r="Q9" s="30">
        <v>6.0</v>
      </c>
      <c r="R9" s="30">
        <f>0+63+65</f>
        <v>128</v>
      </c>
      <c r="S9" s="30">
        <f>0+44+56</f>
        <v>100</v>
      </c>
    </row>
    <row r="10" ht="48.75" customHeight="1">
      <c r="A10" s="18">
        <v>2.0</v>
      </c>
      <c r="B10" s="19" t="s">
        <v>89</v>
      </c>
      <c r="C10" s="20" t="s">
        <v>90</v>
      </c>
      <c r="D10" s="13"/>
      <c r="E10" s="31"/>
      <c r="F10" s="31"/>
      <c r="G10" s="23"/>
      <c r="H10" s="31"/>
      <c r="I10" s="25" t="s">
        <v>91</v>
      </c>
      <c r="J10" s="26"/>
      <c r="K10" s="26"/>
      <c r="L10" s="26"/>
      <c r="M10" s="23"/>
      <c r="N10" s="27">
        <v>2.0</v>
      </c>
      <c r="O10" s="28" t="s">
        <v>92</v>
      </c>
      <c r="P10" s="29">
        <v>2.0</v>
      </c>
      <c r="Q10" s="30">
        <v>4.0</v>
      </c>
      <c r="R10" s="30">
        <f>0+58+59</f>
        <v>117</v>
      </c>
      <c r="S10" s="30">
        <f>0+52+56</f>
        <v>108</v>
      </c>
    </row>
    <row r="11" ht="48.75" customHeight="1">
      <c r="A11" s="18">
        <v>3.0</v>
      </c>
      <c r="B11" s="19" t="s">
        <v>93</v>
      </c>
      <c r="C11" s="20" t="s">
        <v>94</v>
      </c>
      <c r="D11" s="13"/>
      <c r="E11" s="32" t="s">
        <v>95</v>
      </c>
      <c r="F11" s="33">
        <v>0.7638888888888888</v>
      </c>
      <c r="G11" s="34"/>
      <c r="H11" s="35" t="s">
        <v>121</v>
      </c>
      <c r="I11" s="19" t="s">
        <v>84</v>
      </c>
      <c r="J11" s="36"/>
      <c r="K11" s="36"/>
      <c r="L11" s="36"/>
      <c r="M11" s="34"/>
      <c r="N11" s="27">
        <v>3.0</v>
      </c>
      <c r="O11" s="28" t="s">
        <v>97</v>
      </c>
      <c r="P11" s="29">
        <v>1.0</v>
      </c>
      <c r="Q11" s="30">
        <v>4.0</v>
      </c>
      <c r="R11" s="30">
        <f t="shared" ref="R11:R12" si="1">0+63+56</f>
        <v>119</v>
      </c>
      <c r="S11" s="30">
        <f>0+0+60</f>
        <v>60</v>
      </c>
    </row>
    <row r="12" ht="48.75" customHeight="1">
      <c r="A12" s="18">
        <v>4.0</v>
      </c>
      <c r="B12" s="19" t="s">
        <v>88</v>
      </c>
      <c r="C12" s="20" t="s">
        <v>98</v>
      </c>
      <c r="D12" s="13"/>
      <c r="E12" s="31"/>
      <c r="F12" s="31"/>
      <c r="G12" s="34"/>
      <c r="H12" s="31"/>
      <c r="I12" s="19" t="s">
        <v>97</v>
      </c>
      <c r="J12" s="36"/>
      <c r="K12" s="36"/>
      <c r="L12" s="36"/>
      <c r="M12" s="34"/>
      <c r="N12" s="27">
        <v>4.0</v>
      </c>
      <c r="O12" s="28" t="s">
        <v>99</v>
      </c>
      <c r="P12" s="29">
        <v>1.0</v>
      </c>
      <c r="Q12" s="30">
        <v>4.0</v>
      </c>
      <c r="R12" s="30">
        <f t="shared" si="1"/>
        <v>119</v>
      </c>
      <c r="S12" s="30">
        <f>0+33+59</f>
        <v>92</v>
      </c>
    </row>
    <row r="13" ht="48.75" customHeight="1">
      <c r="A13" s="18">
        <v>5.0</v>
      </c>
      <c r="B13" s="19" t="s">
        <v>97</v>
      </c>
      <c r="C13" s="20" t="s">
        <v>100</v>
      </c>
      <c r="D13" s="13"/>
      <c r="E13" s="21" t="s">
        <v>86</v>
      </c>
      <c r="F13" s="22">
        <v>0.7986111111111112</v>
      </c>
      <c r="G13" s="23"/>
      <c r="H13" s="24" t="s">
        <v>122</v>
      </c>
      <c r="I13" s="25" t="s">
        <v>93</v>
      </c>
      <c r="J13" s="26"/>
      <c r="K13" s="26"/>
      <c r="L13" s="26"/>
      <c r="M13" s="23"/>
      <c r="N13" s="27">
        <v>5.0</v>
      </c>
      <c r="O13" s="28" t="s">
        <v>89</v>
      </c>
      <c r="P13" s="29">
        <v>1.0</v>
      </c>
      <c r="Q13" s="30">
        <v>4.0</v>
      </c>
      <c r="R13" s="30">
        <f>0+52+63</f>
        <v>115</v>
      </c>
      <c r="S13" s="30">
        <f>0+58+27</f>
        <v>85</v>
      </c>
    </row>
    <row r="14" ht="48.75" customHeight="1">
      <c r="A14" s="18">
        <v>6.0</v>
      </c>
      <c r="B14" s="19" t="s">
        <v>99</v>
      </c>
      <c r="C14" s="20" t="s">
        <v>102</v>
      </c>
      <c r="D14" s="13"/>
      <c r="E14" s="31"/>
      <c r="F14" s="31"/>
      <c r="G14" s="23"/>
      <c r="H14" s="31"/>
      <c r="I14" s="25" t="s">
        <v>103</v>
      </c>
      <c r="J14" s="26"/>
      <c r="K14" s="26"/>
      <c r="L14" s="26"/>
      <c r="M14" s="23"/>
      <c r="N14" s="27">
        <v>6.0</v>
      </c>
      <c r="O14" s="28" t="s">
        <v>84</v>
      </c>
      <c r="P14" s="29">
        <v>1.0</v>
      </c>
      <c r="Q14" s="30">
        <v>3.0</v>
      </c>
      <c r="R14" s="30">
        <f>0+63+56</f>
        <v>119</v>
      </c>
      <c r="S14" s="30">
        <f>0+39+65</f>
        <v>104</v>
      </c>
    </row>
    <row r="15" ht="48.75" customHeight="1">
      <c r="A15" s="18">
        <v>7.0</v>
      </c>
      <c r="B15" s="19" t="s">
        <v>104</v>
      </c>
      <c r="C15" s="20" t="s">
        <v>105</v>
      </c>
      <c r="D15" s="13"/>
      <c r="E15" s="32" t="s">
        <v>16</v>
      </c>
      <c r="F15" s="33">
        <v>0.7986111111111112</v>
      </c>
      <c r="G15" s="34"/>
      <c r="H15" s="35" t="s">
        <v>43</v>
      </c>
      <c r="I15" s="19" t="s">
        <v>89</v>
      </c>
      <c r="J15" s="36"/>
      <c r="K15" s="36"/>
      <c r="L15" s="36"/>
      <c r="M15" s="34"/>
      <c r="N15" s="27">
        <v>7.0</v>
      </c>
      <c r="O15" s="28" t="s">
        <v>104</v>
      </c>
      <c r="P15" s="29">
        <v>1.0</v>
      </c>
      <c r="Q15" s="30">
        <v>3.0</v>
      </c>
      <c r="R15" s="30">
        <f>0+0+63</f>
        <v>63</v>
      </c>
      <c r="S15" s="30">
        <f>0+63+45</f>
        <v>108</v>
      </c>
    </row>
    <row r="16" ht="48.75" customHeight="1">
      <c r="A16" s="18">
        <v>8.0</v>
      </c>
      <c r="B16" s="19" t="s">
        <v>92</v>
      </c>
      <c r="C16" s="20" t="s">
        <v>107</v>
      </c>
      <c r="D16" s="13"/>
      <c r="E16" s="31"/>
      <c r="F16" s="31"/>
      <c r="G16" s="34"/>
      <c r="H16" s="31"/>
      <c r="I16" s="19" t="s">
        <v>99</v>
      </c>
      <c r="J16" s="36"/>
      <c r="K16" s="36"/>
      <c r="L16" s="36"/>
      <c r="M16" s="34"/>
      <c r="N16" s="27">
        <v>8.0</v>
      </c>
      <c r="O16" s="28" t="s">
        <v>91</v>
      </c>
      <c r="P16" s="29">
        <v>1.0</v>
      </c>
      <c r="Q16" s="30">
        <v>2.0</v>
      </c>
      <c r="R16" s="30">
        <f>0+44+60</f>
        <v>104</v>
      </c>
      <c r="S16" s="30">
        <f>0+63+56</f>
        <v>119</v>
      </c>
    </row>
    <row r="17" ht="48.75" customHeight="1">
      <c r="A17" s="18">
        <v>9.0</v>
      </c>
      <c r="B17" s="19" t="s">
        <v>91</v>
      </c>
      <c r="C17" s="20" t="s">
        <v>108</v>
      </c>
      <c r="D17" s="13"/>
      <c r="E17" s="21" t="s">
        <v>86</v>
      </c>
      <c r="F17" s="22">
        <v>0.8333333333333334</v>
      </c>
      <c r="G17" s="23"/>
      <c r="H17" s="24" t="s">
        <v>123</v>
      </c>
      <c r="I17" s="25" t="s">
        <v>88</v>
      </c>
      <c r="J17" s="26"/>
      <c r="K17" s="26"/>
      <c r="L17" s="26"/>
      <c r="M17" s="23"/>
      <c r="N17" s="27">
        <v>9.0</v>
      </c>
      <c r="O17" s="28" t="s">
        <v>93</v>
      </c>
      <c r="P17" s="29">
        <v>0.0</v>
      </c>
      <c r="Q17" s="30">
        <v>0.0</v>
      </c>
      <c r="R17" s="30">
        <f>0+33+45</f>
        <v>78</v>
      </c>
      <c r="S17" s="30">
        <f t="shared" ref="S17:S18" si="2">0+63+63</f>
        <v>126</v>
      </c>
    </row>
    <row r="18" ht="48.75" customHeight="1">
      <c r="A18" s="18">
        <v>10.0</v>
      </c>
      <c r="B18" s="19" t="s">
        <v>103</v>
      </c>
      <c r="C18" s="20" t="s">
        <v>110</v>
      </c>
      <c r="D18" s="13"/>
      <c r="E18" s="31"/>
      <c r="F18" s="31"/>
      <c r="G18" s="23"/>
      <c r="H18" s="31"/>
      <c r="I18" s="25" t="s">
        <v>92</v>
      </c>
      <c r="J18" s="26"/>
      <c r="K18" s="26"/>
      <c r="L18" s="26"/>
      <c r="M18" s="23"/>
      <c r="N18" s="27">
        <v>10.0</v>
      </c>
      <c r="O18" s="28" t="s">
        <v>103</v>
      </c>
      <c r="P18" s="29">
        <v>0.0</v>
      </c>
      <c r="Q18" s="30">
        <v>0.0</v>
      </c>
      <c r="R18" s="30">
        <f>0+39+27</f>
        <v>66</v>
      </c>
      <c r="S18" s="30">
        <f t="shared" si="2"/>
        <v>126</v>
      </c>
    </row>
    <row r="19" ht="48.75" customHeight="1"/>
    <row r="20" ht="48.75" customHeight="1"/>
  </sheetData>
  <mergeCells count="29">
    <mergeCell ref="E2:S5"/>
    <mergeCell ref="J7:L7"/>
    <mergeCell ref="C8:D8"/>
    <mergeCell ref="H8:I8"/>
    <mergeCell ref="E9:E10"/>
    <mergeCell ref="F9:F10"/>
    <mergeCell ref="H9:H10"/>
    <mergeCell ref="E11:E12"/>
    <mergeCell ref="E13:E14"/>
    <mergeCell ref="F13:F14"/>
    <mergeCell ref="E15:E16"/>
    <mergeCell ref="F15:F16"/>
    <mergeCell ref="E17:E18"/>
    <mergeCell ref="F17:F18"/>
    <mergeCell ref="C13:D13"/>
    <mergeCell ref="C14:D14"/>
    <mergeCell ref="C15:D15"/>
    <mergeCell ref="C12:D12"/>
    <mergeCell ref="C16:D16"/>
    <mergeCell ref="C17:D17"/>
    <mergeCell ref="H17:H18"/>
    <mergeCell ref="C18:D18"/>
    <mergeCell ref="C9:D9"/>
    <mergeCell ref="C10:D10"/>
    <mergeCell ref="C11:D11"/>
    <mergeCell ref="F11:F12"/>
    <mergeCell ref="H11:H12"/>
    <mergeCell ref="H13:H14"/>
    <mergeCell ref="H15:H16"/>
  </mergeCells>
  <printOptions horizontalCentered="1" verticalCentered="1"/>
  <pageMargins bottom="0.75" footer="0.0" header="0.0" left="0.7" right="0.7" top="0.75"/>
  <pageSetup fitToHeight="0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29.13"/>
    <col customWidth="1" min="3" max="3" width="22.63"/>
    <col customWidth="1" min="4" max="4" width="21.88"/>
    <col customWidth="1" min="5" max="7" width="3.25"/>
    <col customWidth="1" min="8" max="8" width="13.88"/>
    <col customWidth="1" min="9" max="9" width="39.88"/>
    <col customWidth="1" min="10" max="12" width="9.5"/>
    <col customWidth="1" min="13" max="13" width="3.25"/>
    <col customWidth="1" min="15" max="15" width="28.88"/>
  </cols>
  <sheetData>
    <row r="1" ht="48.75" customHeight="1"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169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 ht="26.25" customHeight="1">
      <c r="A7" s="6"/>
      <c r="B7" s="2"/>
      <c r="C7" s="2"/>
      <c r="D7" s="2"/>
      <c r="E7" s="2"/>
      <c r="F7" s="2"/>
      <c r="G7" s="2"/>
      <c r="H7" s="2"/>
      <c r="J7" s="7" t="s">
        <v>7</v>
      </c>
    </row>
    <row r="8" ht="48.75" customHeight="1">
      <c r="A8" s="9" t="s">
        <v>2</v>
      </c>
      <c r="B8" s="9" t="s">
        <v>3</v>
      </c>
      <c r="C8" s="9" t="s">
        <v>4</v>
      </c>
      <c r="E8" s="10"/>
      <c r="F8" s="10"/>
      <c r="G8" s="11" t="s">
        <v>5</v>
      </c>
      <c r="H8" s="12" t="s">
        <v>170</v>
      </c>
      <c r="I8" s="13"/>
      <c r="J8" s="14">
        <v>1.0</v>
      </c>
      <c r="K8" s="14">
        <v>2.0</v>
      </c>
      <c r="L8" s="14">
        <v>3.0</v>
      </c>
      <c r="M8" s="11" t="s">
        <v>7</v>
      </c>
      <c r="N8" s="15" t="s">
        <v>8</v>
      </c>
      <c r="O8" s="15" t="s">
        <v>9</v>
      </c>
      <c r="P8" s="16" t="s">
        <v>10</v>
      </c>
      <c r="Q8" s="16" t="s">
        <v>11</v>
      </c>
      <c r="R8" s="17" t="s">
        <v>12</v>
      </c>
      <c r="S8" s="17" t="s">
        <v>13</v>
      </c>
    </row>
    <row r="9" ht="48.75" customHeight="1">
      <c r="A9" s="18">
        <v>1.0</v>
      </c>
      <c r="B9" s="19" t="s">
        <v>171</v>
      </c>
      <c r="C9" s="20" t="s">
        <v>172</v>
      </c>
      <c r="D9" s="13"/>
      <c r="E9" s="21" t="s">
        <v>86</v>
      </c>
      <c r="F9" s="22">
        <v>0.7638888888888888</v>
      </c>
      <c r="G9" s="23"/>
      <c r="H9" s="24" t="s">
        <v>173</v>
      </c>
      <c r="I9" s="25" t="s">
        <v>174</v>
      </c>
      <c r="J9" s="26"/>
      <c r="K9" s="26"/>
      <c r="L9" s="26"/>
      <c r="M9" s="23"/>
      <c r="N9" s="27">
        <v>1.0</v>
      </c>
      <c r="O9" s="28" t="s">
        <v>175</v>
      </c>
      <c r="P9" s="29">
        <v>3.0</v>
      </c>
      <c r="Q9" s="30">
        <v>8.0</v>
      </c>
      <c r="R9" s="30">
        <f>0+57+64+63</f>
        <v>184</v>
      </c>
      <c r="S9" s="30">
        <f>0+58+46+36</f>
        <v>140</v>
      </c>
    </row>
    <row r="10" ht="48.75" customHeight="1">
      <c r="A10" s="18">
        <v>2.0</v>
      </c>
      <c r="B10" s="19" t="s">
        <v>155</v>
      </c>
      <c r="C10" s="20" t="s">
        <v>156</v>
      </c>
      <c r="D10" s="13"/>
      <c r="E10" s="31"/>
      <c r="F10" s="31"/>
      <c r="G10" s="23"/>
      <c r="H10" s="31"/>
      <c r="I10" s="25" t="s">
        <v>130</v>
      </c>
      <c r="J10" s="26"/>
      <c r="K10" s="26"/>
      <c r="L10" s="26"/>
      <c r="M10" s="23"/>
      <c r="N10" s="27">
        <v>2.0</v>
      </c>
      <c r="O10" s="28" t="s">
        <v>171</v>
      </c>
      <c r="P10" s="29">
        <v>3.0</v>
      </c>
      <c r="Q10" s="30">
        <v>7.0</v>
      </c>
      <c r="R10" s="30">
        <f>0+54+54+65</f>
        <v>173</v>
      </c>
      <c r="S10" s="30">
        <f>0+47+45+54</f>
        <v>146</v>
      </c>
    </row>
    <row r="11" ht="48.75" customHeight="1">
      <c r="A11" s="18">
        <v>3.0</v>
      </c>
      <c r="B11" s="19" t="s">
        <v>176</v>
      </c>
      <c r="C11" s="20" t="s">
        <v>139</v>
      </c>
      <c r="D11" s="13"/>
      <c r="E11" s="32" t="s">
        <v>177</v>
      </c>
      <c r="F11" s="33">
        <v>0.7638888888888888</v>
      </c>
      <c r="G11" s="34"/>
      <c r="H11" s="35" t="s">
        <v>178</v>
      </c>
      <c r="I11" s="19" t="s">
        <v>175</v>
      </c>
      <c r="J11" s="36"/>
      <c r="K11" s="36"/>
      <c r="L11" s="36"/>
      <c r="M11" s="34"/>
      <c r="N11" s="27">
        <v>3.0</v>
      </c>
      <c r="O11" s="28" t="s">
        <v>179</v>
      </c>
      <c r="P11" s="29">
        <v>3.0</v>
      </c>
      <c r="Q11" s="30">
        <v>6.0</v>
      </c>
      <c r="R11" s="30">
        <f>0+57+58+63</f>
        <v>178</v>
      </c>
      <c r="S11" s="30">
        <f>0+54+48+57</f>
        <v>159</v>
      </c>
    </row>
    <row r="12" ht="48.75" customHeight="1">
      <c r="A12" s="18">
        <v>4.0</v>
      </c>
      <c r="B12" s="19" t="s">
        <v>174</v>
      </c>
      <c r="C12" s="20" t="s">
        <v>143</v>
      </c>
      <c r="D12" s="13"/>
      <c r="E12" s="31"/>
      <c r="F12" s="31"/>
      <c r="G12" s="34"/>
      <c r="H12" s="31"/>
      <c r="I12" s="19" t="s">
        <v>180</v>
      </c>
      <c r="J12" s="36"/>
      <c r="K12" s="36"/>
      <c r="L12" s="36"/>
      <c r="M12" s="34"/>
      <c r="N12" s="27">
        <v>4.0</v>
      </c>
      <c r="O12" s="28" t="s">
        <v>130</v>
      </c>
      <c r="P12" s="29">
        <v>2.0</v>
      </c>
      <c r="Q12" s="30">
        <v>6.0</v>
      </c>
      <c r="R12" s="30">
        <f>0+58+63+64</f>
        <v>185</v>
      </c>
      <c r="S12" s="30">
        <f>0+57+45+54</f>
        <v>156</v>
      </c>
    </row>
    <row r="13" ht="48.75" customHeight="1">
      <c r="A13" s="18">
        <v>5.0</v>
      </c>
      <c r="B13" s="19" t="s">
        <v>131</v>
      </c>
      <c r="C13" s="20" t="s">
        <v>132</v>
      </c>
      <c r="D13" s="13"/>
      <c r="E13" s="21" t="s">
        <v>86</v>
      </c>
      <c r="F13" s="22">
        <v>0.7986111111111112</v>
      </c>
      <c r="G13" s="23"/>
      <c r="H13" s="24" t="s">
        <v>181</v>
      </c>
      <c r="I13" s="25" t="s">
        <v>182</v>
      </c>
      <c r="J13" s="26"/>
      <c r="K13" s="26"/>
      <c r="L13" s="26"/>
      <c r="M13" s="23"/>
      <c r="N13" s="27">
        <v>5.0</v>
      </c>
      <c r="O13" s="28" t="s">
        <v>131</v>
      </c>
      <c r="P13" s="29">
        <v>2.0</v>
      </c>
      <c r="Q13" s="30">
        <v>6.0</v>
      </c>
      <c r="R13" s="30">
        <f>0+63+58+55</f>
        <v>176</v>
      </c>
      <c r="S13" s="30">
        <f>0+44+47+62</f>
        <v>153</v>
      </c>
    </row>
    <row r="14" ht="48.75" customHeight="1">
      <c r="A14" s="18">
        <v>6.0</v>
      </c>
      <c r="B14" s="19" t="s">
        <v>79</v>
      </c>
      <c r="C14" s="20" t="s">
        <v>183</v>
      </c>
      <c r="D14" s="13"/>
      <c r="E14" s="31"/>
      <c r="F14" s="31"/>
      <c r="G14" s="23"/>
      <c r="H14" s="31"/>
      <c r="I14" s="25" t="s">
        <v>93</v>
      </c>
      <c r="J14" s="26"/>
      <c r="K14" s="26"/>
      <c r="L14" s="26"/>
      <c r="M14" s="23"/>
      <c r="N14" s="27">
        <v>6.0</v>
      </c>
      <c r="O14" s="28" t="s">
        <v>155</v>
      </c>
      <c r="P14" s="29">
        <v>1.0</v>
      </c>
      <c r="Q14" s="30">
        <v>5.0</v>
      </c>
      <c r="R14" s="30">
        <f>0+47+48+63</f>
        <v>158</v>
      </c>
      <c r="S14" s="30">
        <f>0+54+58+51</f>
        <v>163</v>
      </c>
    </row>
    <row r="15" ht="48.75" customHeight="1">
      <c r="A15" s="18">
        <v>7.0</v>
      </c>
      <c r="B15" s="19" t="s">
        <v>182</v>
      </c>
      <c r="C15" s="20" t="s">
        <v>184</v>
      </c>
      <c r="D15" s="13"/>
      <c r="E15" s="32" t="s">
        <v>177</v>
      </c>
      <c r="F15" s="33">
        <v>0.7986111111111112</v>
      </c>
      <c r="G15" s="34"/>
      <c r="H15" s="35" t="s">
        <v>28</v>
      </c>
      <c r="I15" s="19" t="s">
        <v>155</v>
      </c>
      <c r="J15" s="36"/>
      <c r="K15" s="36"/>
      <c r="L15" s="36"/>
      <c r="M15" s="34"/>
      <c r="N15" s="27">
        <v>7.0</v>
      </c>
      <c r="O15" s="28" t="s">
        <v>176</v>
      </c>
      <c r="P15" s="29">
        <v>1.0</v>
      </c>
      <c r="Q15" s="30">
        <v>4.0</v>
      </c>
      <c r="R15" s="30">
        <f>0+58+45+62</f>
        <v>165</v>
      </c>
      <c r="S15" s="30">
        <f>0+60+54+55</f>
        <v>169</v>
      </c>
    </row>
    <row r="16" ht="48.75" customHeight="1">
      <c r="A16" s="18">
        <v>8.0</v>
      </c>
      <c r="B16" s="19" t="s">
        <v>179</v>
      </c>
      <c r="C16" s="20" t="s">
        <v>185</v>
      </c>
      <c r="D16" s="13"/>
      <c r="E16" s="31"/>
      <c r="F16" s="31"/>
      <c r="G16" s="34"/>
      <c r="H16" s="31"/>
      <c r="I16" s="19" t="s">
        <v>176</v>
      </c>
      <c r="J16" s="36"/>
      <c r="K16" s="36"/>
      <c r="L16" s="36"/>
      <c r="M16" s="34"/>
      <c r="N16" s="27">
        <v>8.0</v>
      </c>
      <c r="O16" s="28" t="s">
        <v>79</v>
      </c>
      <c r="P16" s="29">
        <v>1.0</v>
      </c>
      <c r="Q16" s="30">
        <v>4.0</v>
      </c>
      <c r="R16" s="30">
        <f>0+44+63+54</f>
        <v>161</v>
      </c>
      <c r="S16" s="30">
        <f>0+63+35+64</f>
        <v>162</v>
      </c>
    </row>
    <row r="17" ht="48.75" customHeight="1">
      <c r="A17" s="18">
        <v>9.0</v>
      </c>
      <c r="B17" s="19" t="s">
        <v>175</v>
      </c>
      <c r="C17" s="20" t="s">
        <v>186</v>
      </c>
      <c r="D17" s="13"/>
      <c r="E17" s="21" t="s">
        <v>86</v>
      </c>
      <c r="F17" s="22">
        <v>0.8333333333333334</v>
      </c>
      <c r="G17" s="23"/>
      <c r="H17" s="24" t="s">
        <v>121</v>
      </c>
      <c r="I17" s="25" t="s">
        <v>171</v>
      </c>
      <c r="J17" s="26"/>
      <c r="K17" s="26"/>
      <c r="L17" s="26"/>
      <c r="M17" s="23"/>
      <c r="N17" s="27">
        <v>9.0</v>
      </c>
      <c r="O17" s="28" t="s">
        <v>180</v>
      </c>
      <c r="P17" s="29">
        <v>1.0</v>
      </c>
      <c r="Q17" s="30">
        <v>4.0</v>
      </c>
      <c r="R17" s="30">
        <f>0+63+35+57</f>
        <v>155</v>
      </c>
      <c r="S17" s="30">
        <f>0+30+63+63</f>
        <v>156</v>
      </c>
    </row>
    <row r="18" ht="48.75" customHeight="1">
      <c r="A18" s="18">
        <v>10.0</v>
      </c>
      <c r="B18" s="19" t="s">
        <v>130</v>
      </c>
      <c r="C18" s="20" t="s">
        <v>187</v>
      </c>
      <c r="D18" s="13"/>
      <c r="E18" s="31"/>
      <c r="F18" s="31"/>
      <c r="G18" s="23"/>
      <c r="H18" s="31"/>
      <c r="I18" s="25" t="s">
        <v>131</v>
      </c>
      <c r="J18" s="26"/>
      <c r="K18" s="26"/>
      <c r="L18" s="26"/>
      <c r="M18" s="23"/>
      <c r="N18" s="27">
        <v>10.0</v>
      </c>
      <c r="O18" s="28" t="s">
        <v>174</v>
      </c>
      <c r="P18" s="29">
        <v>1.0</v>
      </c>
      <c r="Q18" s="30">
        <v>2.0</v>
      </c>
      <c r="R18" s="30">
        <f>0+60+46+54</f>
        <v>160</v>
      </c>
      <c r="S18" s="30">
        <f>0+58+64+65</f>
        <v>187</v>
      </c>
    </row>
    <row r="19" ht="48.75" customHeight="1">
      <c r="A19" s="18">
        <v>11.0</v>
      </c>
      <c r="B19" s="19" t="s">
        <v>93</v>
      </c>
      <c r="C19" s="20" t="s">
        <v>188</v>
      </c>
      <c r="D19" s="13"/>
      <c r="E19" s="32" t="s">
        <v>177</v>
      </c>
      <c r="F19" s="33">
        <v>0.8333333333333334</v>
      </c>
      <c r="G19" s="34"/>
      <c r="H19" s="35" t="s">
        <v>118</v>
      </c>
      <c r="I19" s="19" t="s">
        <v>79</v>
      </c>
      <c r="J19" s="36"/>
      <c r="K19" s="36"/>
      <c r="L19" s="36"/>
      <c r="M19" s="34"/>
      <c r="N19" s="27">
        <v>11.0</v>
      </c>
      <c r="O19" s="28" t="s">
        <v>182</v>
      </c>
      <c r="P19" s="29">
        <v>0.0</v>
      </c>
      <c r="Q19" s="30">
        <v>2.0</v>
      </c>
      <c r="R19" s="30">
        <f>0+54+47+51</f>
        <v>152</v>
      </c>
      <c r="S19" s="30">
        <f>0+57+58+63</f>
        <v>178</v>
      </c>
    </row>
    <row r="20" ht="48.75" customHeight="1">
      <c r="A20" s="18">
        <v>12.0</v>
      </c>
      <c r="B20" s="19" t="s">
        <v>180</v>
      </c>
      <c r="C20" s="20" t="s">
        <v>189</v>
      </c>
      <c r="D20" s="13"/>
      <c r="E20" s="31"/>
      <c r="F20" s="31"/>
      <c r="G20" s="34"/>
      <c r="H20" s="31"/>
      <c r="I20" s="19" t="s">
        <v>179</v>
      </c>
      <c r="J20" s="36"/>
      <c r="K20" s="36"/>
      <c r="L20" s="36"/>
      <c r="M20" s="34"/>
      <c r="N20" s="27">
        <v>12.0</v>
      </c>
      <c r="O20" s="28" t="s">
        <v>93</v>
      </c>
      <c r="P20" s="29">
        <v>0.0</v>
      </c>
      <c r="Q20" s="30">
        <v>0.0</v>
      </c>
      <c r="R20" s="30">
        <f>0+30+45+36</f>
        <v>111</v>
      </c>
      <c r="S20" s="30">
        <f>0+63+63+63</f>
        <v>189</v>
      </c>
    </row>
  </sheetData>
  <mergeCells count="34">
    <mergeCell ref="E2:S5"/>
    <mergeCell ref="J7:L7"/>
    <mergeCell ref="C8:D8"/>
    <mergeCell ref="H8:I8"/>
    <mergeCell ref="E9:E10"/>
    <mergeCell ref="F9:F10"/>
    <mergeCell ref="H9:H10"/>
    <mergeCell ref="C13:D13"/>
    <mergeCell ref="C14:D14"/>
    <mergeCell ref="C15:D15"/>
    <mergeCell ref="C12:D12"/>
    <mergeCell ref="C16:D16"/>
    <mergeCell ref="C17:D17"/>
    <mergeCell ref="C19:D19"/>
    <mergeCell ref="C20:D20"/>
    <mergeCell ref="H17:H18"/>
    <mergeCell ref="C18:D18"/>
    <mergeCell ref="C9:D9"/>
    <mergeCell ref="C10:D10"/>
    <mergeCell ref="C11:D11"/>
    <mergeCell ref="F11:F12"/>
    <mergeCell ref="H11:H12"/>
    <mergeCell ref="H13:H14"/>
    <mergeCell ref="H15:H16"/>
    <mergeCell ref="E19:E20"/>
    <mergeCell ref="F19:F20"/>
    <mergeCell ref="H19:H20"/>
    <mergeCell ref="E11:E12"/>
    <mergeCell ref="E13:E14"/>
    <mergeCell ref="F13:F14"/>
    <mergeCell ref="E15:E16"/>
    <mergeCell ref="F15:F16"/>
    <mergeCell ref="E17:E18"/>
    <mergeCell ref="F17:F18"/>
  </mergeCells>
  <printOptions horizontalCentered="1" verticalCentered="1"/>
  <pageMargins bottom="0.75" footer="0.0" header="0.0" left="0.7" right="0.7" top="0.75"/>
  <pageSetup fitToHeight="0"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33.38"/>
    <col customWidth="1" min="3" max="4" width="14.5"/>
    <col customWidth="1" min="5" max="7" width="3.25"/>
    <col customWidth="1" min="8" max="8" width="13.88"/>
    <col customWidth="1" min="9" max="9" width="33.88"/>
    <col customWidth="1" min="10" max="12" width="9.5"/>
    <col customWidth="1" min="13" max="13" width="3.25"/>
    <col customWidth="1" min="15" max="15" width="28.88"/>
  </cols>
  <sheetData>
    <row r="1" ht="48.75" customHeight="1">
      <c r="A1" s="1" t="s">
        <v>81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169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 ht="26.25" customHeight="1">
      <c r="A7" s="6"/>
      <c r="B7" s="2"/>
      <c r="C7" s="2"/>
      <c r="D7" s="2"/>
      <c r="E7" s="2"/>
      <c r="F7" s="2"/>
      <c r="G7" s="2"/>
      <c r="H7" s="2"/>
      <c r="J7" s="7" t="s">
        <v>7</v>
      </c>
    </row>
    <row r="8" ht="48.75" customHeight="1">
      <c r="A8" s="9" t="s">
        <v>2</v>
      </c>
      <c r="B8" s="9" t="s">
        <v>3</v>
      </c>
      <c r="C8" s="9" t="s">
        <v>4</v>
      </c>
      <c r="E8" s="10"/>
      <c r="F8" s="10"/>
      <c r="G8" s="11" t="s">
        <v>5</v>
      </c>
      <c r="H8" s="12" t="s">
        <v>190</v>
      </c>
      <c r="I8" s="13"/>
      <c r="J8" s="14">
        <v>1.0</v>
      </c>
      <c r="K8" s="14">
        <v>2.0</v>
      </c>
      <c r="L8" s="14">
        <v>3.0</v>
      </c>
      <c r="M8" s="11" t="s">
        <v>7</v>
      </c>
      <c r="N8" s="15" t="s">
        <v>8</v>
      </c>
      <c r="O8" s="15" t="s">
        <v>9</v>
      </c>
      <c r="P8" s="16" t="s">
        <v>10</v>
      </c>
      <c r="Q8" s="16" t="s">
        <v>11</v>
      </c>
      <c r="R8" s="17" t="s">
        <v>12</v>
      </c>
      <c r="S8" s="17" t="s">
        <v>13</v>
      </c>
    </row>
    <row r="9" ht="48.75" customHeight="1">
      <c r="A9" s="18">
        <v>1.0</v>
      </c>
      <c r="B9" s="19" t="s">
        <v>171</v>
      </c>
      <c r="C9" s="20" t="s">
        <v>172</v>
      </c>
      <c r="D9" s="13"/>
      <c r="E9" s="37" t="s">
        <v>86</v>
      </c>
      <c r="F9" s="38">
        <v>0.7638888888888888</v>
      </c>
      <c r="G9" s="39">
        <v>0.0</v>
      </c>
      <c r="H9" s="40" t="s">
        <v>33</v>
      </c>
      <c r="I9" s="41" t="s">
        <v>176</v>
      </c>
      <c r="J9" s="42">
        <v>19.0</v>
      </c>
      <c r="K9" s="42">
        <v>18.0</v>
      </c>
      <c r="L9" s="42">
        <v>21.0</v>
      </c>
      <c r="M9" s="39">
        <v>1.0</v>
      </c>
      <c r="N9" s="27">
        <v>1.0</v>
      </c>
      <c r="O9" s="28" t="s">
        <v>175</v>
      </c>
      <c r="P9" s="29">
        <v>3.0</v>
      </c>
      <c r="Q9" s="30">
        <v>8.0</v>
      </c>
      <c r="R9" s="30">
        <f>0+57+64+63</f>
        <v>184</v>
      </c>
      <c r="S9" s="30">
        <f>0+58+46+36</f>
        <v>140</v>
      </c>
    </row>
    <row r="10" ht="48.75" customHeight="1">
      <c r="A10" s="18">
        <v>2.0</v>
      </c>
      <c r="B10" s="19" t="s">
        <v>155</v>
      </c>
      <c r="C10" s="20" t="s">
        <v>156</v>
      </c>
      <c r="D10" s="13"/>
      <c r="E10" s="31"/>
      <c r="F10" s="31"/>
      <c r="G10" s="39">
        <v>1.0</v>
      </c>
      <c r="H10" s="31"/>
      <c r="I10" s="41" t="s">
        <v>174</v>
      </c>
      <c r="J10" s="42">
        <v>21.0</v>
      </c>
      <c r="K10" s="42">
        <v>21.0</v>
      </c>
      <c r="L10" s="42">
        <v>18.0</v>
      </c>
      <c r="M10" s="39">
        <v>2.0</v>
      </c>
      <c r="N10" s="27">
        <v>2.0</v>
      </c>
      <c r="O10" s="28" t="s">
        <v>171</v>
      </c>
      <c r="P10" s="29">
        <v>3.0</v>
      </c>
      <c r="Q10" s="30">
        <v>7.0</v>
      </c>
      <c r="R10" s="30">
        <f>0+54+54+65</f>
        <v>173</v>
      </c>
      <c r="S10" s="30">
        <f>0+47+45+54</f>
        <v>146</v>
      </c>
    </row>
    <row r="11" ht="48.75" customHeight="1">
      <c r="A11" s="18">
        <v>3.0</v>
      </c>
      <c r="B11" s="19" t="s">
        <v>176</v>
      </c>
      <c r="C11" s="20" t="s">
        <v>139</v>
      </c>
      <c r="D11" s="13"/>
      <c r="E11" s="32" t="s">
        <v>177</v>
      </c>
      <c r="F11" s="33">
        <v>0.7638888888888888</v>
      </c>
      <c r="G11" s="34">
        <v>1.0</v>
      </c>
      <c r="H11" s="35" t="s">
        <v>32</v>
      </c>
      <c r="I11" s="19" t="s">
        <v>171</v>
      </c>
      <c r="J11" s="36">
        <v>12.0</v>
      </c>
      <c r="K11" s="36">
        <v>21.0</v>
      </c>
      <c r="L11" s="36">
        <v>21.0</v>
      </c>
      <c r="M11" s="34">
        <v>2.0</v>
      </c>
      <c r="N11" s="27">
        <v>3.0</v>
      </c>
      <c r="O11" s="28" t="s">
        <v>179</v>
      </c>
      <c r="P11" s="29">
        <v>3.0</v>
      </c>
      <c r="Q11" s="30">
        <v>6.0</v>
      </c>
      <c r="R11" s="30">
        <f>0+57+58+63</f>
        <v>178</v>
      </c>
      <c r="S11" s="30">
        <f>0+54+48+57</f>
        <v>159</v>
      </c>
    </row>
    <row r="12" ht="48.75" customHeight="1">
      <c r="A12" s="18">
        <v>4.0</v>
      </c>
      <c r="B12" s="19" t="s">
        <v>174</v>
      </c>
      <c r="C12" s="20" t="s">
        <v>143</v>
      </c>
      <c r="D12" s="13"/>
      <c r="E12" s="31"/>
      <c r="F12" s="31"/>
      <c r="G12" s="34">
        <v>0.0</v>
      </c>
      <c r="H12" s="31"/>
      <c r="I12" s="19" t="s">
        <v>155</v>
      </c>
      <c r="J12" s="36">
        <v>21.0</v>
      </c>
      <c r="K12" s="36">
        <v>16.0</v>
      </c>
      <c r="L12" s="36">
        <v>10.0</v>
      </c>
      <c r="M12" s="34">
        <v>1.0</v>
      </c>
      <c r="N12" s="27">
        <v>4.0</v>
      </c>
      <c r="O12" s="28" t="s">
        <v>130</v>
      </c>
      <c r="P12" s="29">
        <v>2.0</v>
      </c>
      <c r="Q12" s="30">
        <v>6.0</v>
      </c>
      <c r="R12" s="30">
        <f>0+58+63+64</f>
        <v>185</v>
      </c>
      <c r="S12" s="30">
        <f>0+57+45+54</f>
        <v>156</v>
      </c>
    </row>
    <row r="13" ht="48.75" customHeight="1">
      <c r="A13" s="18">
        <v>5.0</v>
      </c>
      <c r="B13" s="19" t="s">
        <v>131</v>
      </c>
      <c r="C13" s="20" t="s">
        <v>132</v>
      </c>
      <c r="D13" s="13"/>
      <c r="E13" s="37" t="s">
        <v>86</v>
      </c>
      <c r="F13" s="38">
        <v>0.7986111111111112</v>
      </c>
      <c r="G13" s="39">
        <v>1.0</v>
      </c>
      <c r="H13" s="40" t="s">
        <v>34</v>
      </c>
      <c r="I13" s="41" t="s">
        <v>131</v>
      </c>
      <c r="J13" s="42">
        <v>21.0</v>
      </c>
      <c r="K13" s="42">
        <v>21.0</v>
      </c>
      <c r="L13" s="42">
        <v>21.0</v>
      </c>
      <c r="M13" s="39">
        <v>3.0</v>
      </c>
      <c r="N13" s="27">
        <v>5.0</v>
      </c>
      <c r="O13" s="28" t="s">
        <v>131</v>
      </c>
      <c r="P13" s="29">
        <v>2.0</v>
      </c>
      <c r="Q13" s="30">
        <v>6.0</v>
      </c>
      <c r="R13" s="30">
        <f>0+63+58+55</f>
        <v>176</v>
      </c>
      <c r="S13" s="30">
        <f>0+44+47+62</f>
        <v>153</v>
      </c>
    </row>
    <row r="14" ht="48.75" customHeight="1">
      <c r="A14" s="18">
        <v>6.0</v>
      </c>
      <c r="B14" s="19" t="s">
        <v>79</v>
      </c>
      <c r="C14" s="20" t="s">
        <v>183</v>
      </c>
      <c r="D14" s="13"/>
      <c r="E14" s="31"/>
      <c r="F14" s="31"/>
      <c r="G14" s="39">
        <v>0.0</v>
      </c>
      <c r="H14" s="31"/>
      <c r="I14" s="41" t="s">
        <v>79</v>
      </c>
      <c r="J14" s="42">
        <v>16.0</v>
      </c>
      <c r="K14" s="42">
        <v>15.0</v>
      </c>
      <c r="L14" s="42">
        <v>13.0</v>
      </c>
      <c r="M14" s="39">
        <v>0.0</v>
      </c>
      <c r="N14" s="27">
        <v>6.0</v>
      </c>
      <c r="O14" s="28" t="s">
        <v>155</v>
      </c>
      <c r="P14" s="29">
        <v>1.0</v>
      </c>
      <c r="Q14" s="30">
        <v>5.0</v>
      </c>
      <c r="R14" s="30">
        <f>0+47+48+63</f>
        <v>158</v>
      </c>
      <c r="S14" s="30">
        <f>0+54+58+51</f>
        <v>163</v>
      </c>
      <c r="T14" s="1" t="s">
        <v>0</v>
      </c>
    </row>
    <row r="15" ht="48.75" customHeight="1">
      <c r="A15" s="18">
        <v>7.0</v>
      </c>
      <c r="B15" s="19" t="s">
        <v>182</v>
      </c>
      <c r="C15" s="20" t="s">
        <v>184</v>
      </c>
      <c r="D15" s="13"/>
      <c r="E15" s="32" t="s">
        <v>177</v>
      </c>
      <c r="F15" s="33">
        <v>0.7986111111111112</v>
      </c>
      <c r="G15" s="34">
        <v>1.0</v>
      </c>
      <c r="H15" s="35" t="s">
        <v>191</v>
      </c>
      <c r="I15" s="19" t="s">
        <v>175</v>
      </c>
      <c r="J15" s="36">
        <v>15.0</v>
      </c>
      <c r="K15" s="36">
        <v>21.0</v>
      </c>
      <c r="L15" s="36">
        <v>21.0</v>
      </c>
      <c r="M15" s="34">
        <v>2.0</v>
      </c>
      <c r="N15" s="27">
        <v>7.0</v>
      </c>
      <c r="O15" s="28" t="s">
        <v>176</v>
      </c>
      <c r="P15" s="29">
        <v>1.0</v>
      </c>
      <c r="Q15" s="30">
        <v>4.0</v>
      </c>
      <c r="R15" s="30">
        <f>0+58+45+62</f>
        <v>165</v>
      </c>
      <c r="S15" s="30">
        <f>0+60+54+55</f>
        <v>169</v>
      </c>
    </row>
    <row r="16" ht="48.75" customHeight="1">
      <c r="A16" s="18">
        <v>8.0</v>
      </c>
      <c r="B16" s="19" t="s">
        <v>179</v>
      </c>
      <c r="C16" s="20" t="s">
        <v>185</v>
      </c>
      <c r="D16" s="13"/>
      <c r="E16" s="31"/>
      <c r="F16" s="31"/>
      <c r="G16" s="34">
        <v>0.0</v>
      </c>
      <c r="H16" s="31"/>
      <c r="I16" s="19" t="s">
        <v>130</v>
      </c>
      <c r="J16" s="36">
        <v>21.0</v>
      </c>
      <c r="K16" s="36">
        <v>19.0</v>
      </c>
      <c r="L16" s="36">
        <v>18.0</v>
      </c>
      <c r="M16" s="34">
        <v>1.0</v>
      </c>
      <c r="N16" s="27">
        <v>8.0</v>
      </c>
      <c r="O16" s="28" t="s">
        <v>79</v>
      </c>
      <c r="P16" s="29">
        <v>1.0</v>
      </c>
      <c r="Q16" s="30">
        <v>4.0</v>
      </c>
      <c r="R16" s="30">
        <f>0+44+63+54</f>
        <v>161</v>
      </c>
      <c r="S16" s="30">
        <f>0+63+35+64</f>
        <v>162</v>
      </c>
    </row>
    <row r="17" ht="48.75" customHeight="1">
      <c r="A17" s="18">
        <v>9.0</v>
      </c>
      <c r="B17" s="19" t="s">
        <v>175</v>
      </c>
      <c r="C17" s="20" t="s">
        <v>186</v>
      </c>
      <c r="D17" s="13"/>
      <c r="E17" s="37" t="s">
        <v>86</v>
      </c>
      <c r="F17" s="38">
        <v>0.8333333333333334</v>
      </c>
      <c r="G17" s="39">
        <v>0.0</v>
      </c>
      <c r="H17" s="40" t="s">
        <v>192</v>
      </c>
      <c r="I17" s="41" t="s">
        <v>182</v>
      </c>
      <c r="J17" s="42">
        <v>17.0</v>
      </c>
      <c r="K17" s="42">
        <v>16.0</v>
      </c>
      <c r="L17" s="42">
        <v>21.0</v>
      </c>
      <c r="M17" s="39">
        <v>1.0</v>
      </c>
      <c r="N17" s="27">
        <v>9.0</v>
      </c>
      <c r="O17" s="28" t="s">
        <v>180</v>
      </c>
      <c r="P17" s="29">
        <v>1.0</v>
      </c>
      <c r="Q17" s="30">
        <v>4.0</v>
      </c>
      <c r="R17" s="30">
        <f>0+63+35+57</f>
        <v>155</v>
      </c>
      <c r="S17" s="30">
        <f>0+30+63+63</f>
        <v>156</v>
      </c>
    </row>
    <row r="18" ht="48.75" customHeight="1">
      <c r="A18" s="18">
        <v>10.0</v>
      </c>
      <c r="B18" s="19" t="s">
        <v>130</v>
      </c>
      <c r="C18" s="20" t="s">
        <v>187</v>
      </c>
      <c r="D18" s="13"/>
      <c r="E18" s="31"/>
      <c r="F18" s="31"/>
      <c r="G18" s="39">
        <v>1.0</v>
      </c>
      <c r="H18" s="31"/>
      <c r="I18" s="41" t="s">
        <v>179</v>
      </c>
      <c r="J18" s="42">
        <v>21.0</v>
      </c>
      <c r="K18" s="42">
        <v>21.0</v>
      </c>
      <c r="L18" s="42">
        <v>15.0</v>
      </c>
      <c r="M18" s="39">
        <v>2.0</v>
      </c>
      <c r="N18" s="27">
        <v>10.0</v>
      </c>
      <c r="O18" s="28" t="s">
        <v>174</v>
      </c>
      <c r="P18" s="29">
        <v>1.0</v>
      </c>
      <c r="Q18" s="30">
        <v>2.0</v>
      </c>
      <c r="R18" s="30">
        <f>0+60+46+54</f>
        <v>160</v>
      </c>
      <c r="S18" s="30">
        <f>0+58+64+65</f>
        <v>187</v>
      </c>
    </row>
    <row r="19" ht="48.75" customHeight="1">
      <c r="A19" s="18">
        <v>11.0</v>
      </c>
      <c r="B19" s="19" t="s">
        <v>93</v>
      </c>
      <c r="C19" s="20" t="s">
        <v>188</v>
      </c>
      <c r="D19" s="13"/>
      <c r="E19" s="32" t="s">
        <v>177</v>
      </c>
      <c r="F19" s="33">
        <v>0.8333333333333334</v>
      </c>
      <c r="G19" s="34">
        <v>0.0</v>
      </c>
      <c r="H19" s="35" t="s">
        <v>193</v>
      </c>
      <c r="I19" s="19" t="s">
        <v>93</v>
      </c>
      <c r="J19" s="36">
        <v>5.0</v>
      </c>
      <c r="K19" s="36">
        <v>12.0</v>
      </c>
      <c r="L19" s="36">
        <v>13.0</v>
      </c>
      <c r="M19" s="34">
        <v>0.0</v>
      </c>
      <c r="N19" s="27">
        <v>11.0</v>
      </c>
      <c r="O19" s="28" t="s">
        <v>182</v>
      </c>
      <c r="P19" s="29">
        <v>0.0</v>
      </c>
      <c r="Q19" s="30">
        <v>2.0</v>
      </c>
      <c r="R19" s="30">
        <f>0+54+47+51</f>
        <v>152</v>
      </c>
      <c r="S19" s="30">
        <f>0+57+58+63</f>
        <v>178</v>
      </c>
    </row>
    <row r="20" ht="48.75" customHeight="1">
      <c r="A20" s="18">
        <v>12.0</v>
      </c>
      <c r="B20" s="19" t="s">
        <v>180</v>
      </c>
      <c r="C20" s="20" t="s">
        <v>189</v>
      </c>
      <c r="D20" s="13"/>
      <c r="E20" s="31"/>
      <c r="F20" s="31"/>
      <c r="G20" s="34">
        <v>1.0</v>
      </c>
      <c r="H20" s="31"/>
      <c r="I20" s="19" t="s">
        <v>180</v>
      </c>
      <c r="J20" s="36">
        <v>21.0</v>
      </c>
      <c r="K20" s="36">
        <v>21.0</v>
      </c>
      <c r="L20" s="36">
        <v>21.0</v>
      </c>
      <c r="M20" s="34">
        <v>3.0</v>
      </c>
      <c r="N20" s="27">
        <v>12.0</v>
      </c>
      <c r="O20" s="28" t="s">
        <v>93</v>
      </c>
      <c r="P20" s="29">
        <v>0.0</v>
      </c>
      <c r="Q20" s="30">
        <v>0.0</v>
      </c>
      <c r="R20" s="30">
        <f>0+30+45+36</f>
        <v>111</v>
      </c>
      <c r="S20" s="30">
        <f>0+63+63+63</f>
        <v>189</v>
      </c>
    </row>
    <row r="21" ht="48.75" customHeight="1">
      <c r="A21" s="6"/>
      <c r="B21" s="2"/>
      <c r="C21" s="2"/>
      <c r="D21" s="2"/>
      <c r="E21" s="2"/>
      <c r="F21" s="2"/>
      <c r="G21" s="2"/>
      <c r="H21" s="2"/>
      <c r="J21" s="7" t="s">
        <v>7</v>
      </c>
      <c r="N21" s="51"/>
      <c r="O21" s="52"/>
      <c r="P21" s="53"/>
      <c r="Q21" s="54"/>
      <c r="R21" s="54"/>
      <c r="S21" s="54"/>
    </row>
    <row r="22" ht="48.75" customHeight="1">
      <c r="A22" s="9" t="s">
        <v>2</v>
      </c>
      <c r="B22" s="9" t="s">
        <v>3</v>
      </c>
      <c r="C22" s="9" t="s">
        <v>4</v>
      </c>
      <c r="E22" s="10"/>
      <c r="F22" s="10"/>
      <c r="G22" s="11" t="s">
        <v>5</v>
      </c>
      <c r="H22" s="12" t="s">
        <v>194</v>
      </c>
      <c r="I22" s="13"/>
      <c r="J22" s="14">
        <v>1.0</v>
      </c>
      <c r="K22" s="14">
        <v>2.0</v>
      </c>
      <c r="L22" s="14">
        <v>3.0</v>
      </c>
      <c r="M22" s="11" t="s">
        <v>7</v>
      </c>
      <c r="N22" s="51"/>
      <c r="O22" s="52"/>
      <c r="P22" s="53"/>
      <c r="Q22" s="54"/>
      <c r="R22" s="54"/>
      <c r="S22" s="54"/>
    </row>
    <row r="23" ht="48.75" customHeight="1">
      <c r="A23" s="18">
        <v>1.0</v>
      </c>
      <c r="B23" s="19" t="s">
        <v>171</v>
      </c>
      <c r="C23" s="20" t="s">
        <v>172</v>
      </c>
      <c r="D23" s="13"/>
      <c r="E23" s="21" t="s">
        <v>86</v>
      </c>
      <c r="F23" s="22">
        <v>0.7638888888888888</v>
      </c>
      <c r="G23" s="23">
        <v>0.0</v>
      </c>
      <c r="H23" s="24" t="s">
        <v>96</v>
      </c>
      <c r="I23" s="25" t="s">
        <v>155</v>
      </c>
      <c r="J23" s="26">
        <v>21.0</v>
      </c>
      <c r="K23" s="26">
        <v>14.0</v>
      </c>
      <c r="L23" s="26">
        <v>13.0</v>
      </c>
      <c r="M23" s="23">
        <v>1.0</v>
      </c>
      <c r="N23" s="51"/>
      <c r="O23" s="52"/>
      <c r="P23" s="53"/>
      <c r="Q23" s="54"/>
      <c r="R23" s="54"/>
      <c r="S23" s="54"/>
    </row>
    <row r="24" ht="48.75" customHeight="1">
      <c r="A24" s="18">
        <v>2.0</v>
      </c>
      <c r="B24" s="19" t="s">
        <v>155</v>
      </c>
      <c r="C24" s="20" t="s">
        <v>156</v>
      </c>
      <c r="D24" s="13"/>
      <c r="E24" s="31"/>
      <c r="F24" s="31"/>
      <c r="G24" s="23">
        <v>1.0</v>
      </c>
      <c r="H24" s="31"/>
      <c r="I24" s="25" t="s">
        <v>179</v>
      </c>
      <c r="J24" s="26">
        <v>16.0</v>
      </c>
      <c r="K24" s="26">
        <v>21.0</v>
      </c>
      <c r="L24" s="26">
        <v>21.0</v>
      </c>
      <c r="M24" s="23">
        <v>2.0</v>
      </c>
      <c r="N24" s="51"/>
      <c r="O24" s="52"/>
      <c r="P24" s="53"/>
      <c r="Q24" s="54"/>
      <c r="R24" s="54"/>
      <c r="S24" s="54"/>
    </row>
    <row r="25" ht="48.75" customHeight="1">
      <c r="A25" s="18">
        <v>3.0</v>
      </c>
      <c r="B25" s="19" t="s">
        <v>176</v>
      </c>
      <c r="C25" s="20" t="s">
        <v>139</v>
      </c>
      <c r="D25" s="13"/>
      <c r="E25" s="32" t="s">
        <v>177</v>
      </c>
      <c r="F25" s="33">
        <v>0.7638888888888888</v>
      </c>
      <c r="G25" s="34">
        <v>1.0</v>
      </c>
      <c r="H25" s="35" t="s">
        <v>106</v>
      </c>
      <c r="I25" s="19" t="s">
        <v>131</v>
      </c>
      <c r="J25" s="36">
        <v>21.0</v>
      </c>
      <c r="K25" s="36">
        <v>16.0</v>
      </c>
      <c r="L25" s="36">
        <v>21.0</v>
      </c>
      <c r="M25" s="34">
        <v>2.0</v>
      </c>
      <c r="N25" s="51"/>
      <c r="O25" s="52"/>
      <c r="P25" s="53"/>
      <c r="Q25" s="54"/>
      <c r="R25" s="54"/>
      <c r="S25" s="54"/>
    </row>
    <row r="26" ht="48.75" customHeight="1">
      <c r="A26" s="18">
        <v>4.0</v>
      </c>
      <c r="B26" s="19" t="s">
        <v>174</v>
      </c>
      <c r="C26" s="20" t="s">
        <v>143</v>
      </c>
      <c r="D26" s="13"/>
      <c r="E26" s="31"/>
      <c r="F26" s="31"/>
      <c r="G26" s="34">
        <v>0.0</v>
      </c>
      <c r="H26" s="31"/>
      <c r="I26" s="19" t="s">
        <v>182</v>
      </c>
      <c r="J26" s="36">
        <v>13.0</v>
      </c>
      <c r="K26" s="36">
        <v>21.0</v>
      </c>
      <c r="L26" s="36">
        <v>13.0</v>
      </c>
      <c r="M26" s="34">
        <v>1.0</v>
      </c>
      <c r="N26" s="51"/>
      <c r="O26" s="52"/>
      <c r="P26" s="53"/>
      <c r="Q26" s="54"/>
      <c r="R26" s="54"/>
      <c r="S26" s="54"/>
    </row>
    <row r="27" ht="48.75" customHeight="1">
      <c r="A27" s="18">
        <v>5.0</v>
      </c>
      <c r="B27" s="19" t="s">
        <v>131</v>
      </c>
      <c r="C27" s="20" t="s">
        <v>132</v>
      </c>
      <c r="D27" s="13"/>
      <c r="E27" s="21" t="s">
        <v>86</v>
      </c>
      <c r="F27" s="22">
        <v>0.7986111111111112</v>
      </c>
      <c r="G27" s="23">
        <v>1.0</v>
      </c>
      <c r="H27" s="24" t="s">
        <v>39</v>
      </c>
      <c r="I27" s="25" t="s">
        <v>171</v>
      </c>
      <c r="J27" s="26">
        <v>21.0</v>
      </c>
      <c r="K27" s="26">
        <v>12.0</v>
      </c>
      <c r="L27" s="26">
        <v>21.0</v>
      </c>
      <c r="M27" s="23">
        <v>2.0</v>
      </c>
      <c r="N27" s="51"/>
      <c r="O27" s="52"/>
      <c r="P27" s="53"/>
      <c r="Q27" s="54"/>
      <c r="R27" s="54"/>
      <c r="S27" s="54"/>
    </row>
    <row r="28" ht="48.75" customHeight="1">
      <c r="A28" s="18">
        <v>6.0</v>
      </c>
      <c r="B28" s="19" t="s">
        <v>79</v>
      </c>
      <c r="C28" s="20" t="s">
        <v>183</v>
      </c>
      <c r="D28" s="13"/>
      <c r="E28" s="31"/>
      <c r="F28" s="31"/>
      <c r="G28" s="23">
        <v>0.0</v>
      </c>
      <c r="H28" s="31"/>
      <c r="I28" s="25" t="s">
        <v>176</v>
      </c>
      <c r="J28" s="26">
        <v>11.0</v>
      </c>
      <c r="K28" s="26">
        <v>21.0</v>
      </c>
      <c r="L28" s="26">
        <v>13.0</v>
      </c>
      <c r="M28" s="23">
        <v>1.0</v>
      </c>
      <c r="N28" s="51"/>
      <c r="O28" s="52"/>
      <c r="P28" s="53"/>
      <c r="Q28" s="54"/>
      <c r="R28" s="54"/>
      <c r="S28" s="54"/>
    </row>
    <row r="29" ht="48.75" customHeight="1">
      <c r="A29" s="18">
        <v>7.0</v>
      </c>
      <c r="B29" s="19" t="s">
        <v>182</v>
      </c>
      <c r="C29" s="20" t="s">
        <v>184</v>
      </c>
      <c r="D29" s="13"/>
      <c r="E29" s="32" t="s">
        <v>177</v>
      </c>
      <c r="F29" s="33">
        <v>0.7986111111111112</v>
      </c>
      <c r="G29" s="34">
        <v>1.0</v>
      </c>
      <c r="H29" s="35" t="s">
        <v>195</v>
      </c>
      <c r="I29" s="19" t="s">
        <v>79</v>
      </c>
      <c r="J29" s="36">
        <v>21.0</v>
      </c>
      <c r="K29" s="36">
        <v>21.0</v>
      </c>
      <c r="L29" s="36">
        <v>21.0</v>
      </c>
      <c r="M29" s="34">
        <v>3.0</v>
      </c>
      <c r="N29" s="51"/>
      <c r="O29" s="52"/>
      <c r="P29" s="53"/>
      <c r="Q29" s="54"/>
      <c r="R29" s="54"/>
      <c r="S29" s="54"/>
    </row>
    <row r="30" ht="48.75" customHeight="1">
      <c r="A30" s="18">
        <v>8.0</v>
      </c>
      <c r="B30" s="19" t="s">
        <v>179</v>
      </c>
      <c r="C30" s="20" t="s">
        <v>185</v>
      </c>
      <c r="D30" s="13"/>
      <c r="E30" s="31"/>
      <c r="F30" s="31"/>
      <c r="G30" s="34">
        <v>0.0</v>
      </c>
      <c r="H30" s="31"/>
      <c r="I30" s="19" t="s">
        <v>180</v>
      </c>
      <c r="J30" s="36">
        <v>14.0</v>
      </c>
      <c r="K30" s="36">
        <v>7.0</v>
      </c>
      <c r="L30" s="36">
        <v>14.0</v>
      </c>
      <c r="M30" s="34">
        <v>0.0</v>
      </c>
      <c r="N30" s="51"/>
      <c r="O30" s="52"/>
      <c r="P30" s="53"/>
      <c r="Q30" s="54"/>
      <c r="R30" s="54"/>
      <c r="S30" s="54"/>
    </row>
    <row r="31" ht="48.75" customHeight="1">
      <c r="A31" s="18">
        <v>9.0</v>
      </c>
      <c r="B31" s="19" t="s">
        <v>175</v>
      </c>
      <c r="C31" s="20" t="s">
        <v>186</v>
      </c>
      <c r="D31" s="13"/>
      <c r="E31" s="21" t="s">
        <v>86</v>
      </c>
      <c r="F31" s="22">
        <v>0.8333333333333334</v>
      </c>
      <c r="G31" s="23">
        <v>0.0</v>
      </c>
      <c r="H31" s="24" t="s">
        <v>87</v>
      </c>
      <c r="I31" s="25" t="s">
        <v>174</v>
      </c>
      <c r="J31" s="26">
        <v>12.0</v>
      </c>
      <c r="K31" s="26">
        <v>14.0</v>
      </c>
      <c r="L31" s="26">
        <v>20.0</v>
      </c>
      <c r="M31" s="23">
        <v>0.0</v>
      </c>
      <c r="N31" s="51"/>
      <c r="O31" s="52"/>
      <c r="P31" s="53"/>
      <c r="Q31" s="54"/>
      <c r="R31" s="54"/>
      <c r="S31" s="54"/>
    </row>
    <row r="32" ht="48.75" customHeight="1">
      <c r="A32" s="18">
        <v>10.0</v>
      </c>
      <c r="B32" s="19" t="s">
        <v>130</v>
      </c>
      <c r="C32" s="20" t="s">
        <v>187</v>
      </c>
      <c r="D32" s="13"/>
      <c r="E32" s="31"/>
      <c r="F32" s="31"/>
      <c r="G32" s="23">
        <v>1.0</v>
      </c>
      <c r="H32" s="31"/>
      <c r="I32" s="25" t="s">
        <v>175</v>
      </c>
      <c r="J32" s="26">
        <v>21.0</v>
      </c>
      <c r="K32" s="26">
        <v>21.0</v>
      </c>
      <c r="L32" s="26">
        <v>22.0</v>
      </c>
      <c r="M32" s="23">
        <v>3.0</v>
      </c>
      <c r="N32" s="51"/>
      <c r="O32" s="52"/>
      <c r="P32" s="53"/>
      <c r="Q32" s="54"/>
      <c r="R32" s="54"/>
      <c r="S32" s="54"/>
    </row>
    <row r="33" ht="48.75" customHeight="1">
      <c r="A33" s="18">
        <v>11.0</v>
      </c>
      <c r="B33" s="19" t="s">
        <v>93</v>
      </c>
      <c r="C33" s="20" t="s">
        <v>188</v>
      </c>
      <c r="D33" s="13"/>
      <c r="E33" s="32" t="s">
        <v>177</v>
      </c>
      <c r="F33" s="33">
        <v>0.8333333333333334</v>
      </c>
      <c r="G33" s="34">
        <v>1.0</v>
      </c>
      <c r="H33" s="35" t="s">
        <v>196</v>
      </c>
      <c r="I33" s="19" t="s">
        <v>130</v>
      </c>
      <c r="J33" s="36">
        <v>21.0</v>
      </c>
      <c r="K33" s="36">
        <v>21.0</v>
      </c>
      <c r="L33" s="36">
        <v>21.0</v>
      </c>
      <c r="M33" s="34">
        <v>3.0</v>
      </c>
      <c r="N33" s="51"/>
      <c r="O33" s="52"/>
      <c r="P33" s="53"/>
      <c r="Q33" s="54"/>
      <c r="R33" s="54"/>
      <c r="S33" s="54"/>
    </row>
    <row r="34" ht="48.75" customHeight="1">
      <c r="A34" s="18">
        <v>12.0</v>
      </c>
      <c r="B34" s="19" t="s">
        <v>180</v>
      </c>
      <c r="C34" s="20" t="s">
        <v>189</v>
      </c>
      <c r="D34" s="13"/>
      <c r="E34" s="31"/>
      <c r="F34" s="31"/>
      <c r="G34" s="34">
        <v>0.0</v>
      </c>
      <c r="H34" s="31"/>
      <c r="I34" s="19" t="s">
        <v>93</v>
      </c>
      <c r="J34" s="36">
        <v>13.0</v>
      </c>
      <c r="K34" s="36">
        <v>17.0</v>
      </c>
      <c r="L34" s="36">
        <v>15.0</v>
      </c>
      <c r="M34" s="34">
        <v>0.0</v>
      </c>
      <c r="N34" s="51"/>
      <c r="O34" s="52"/>
      <c r="P34" s="53"/>
      <c r="Q34" s="54"/>
      <c r="R34" s="54"/>
      <c r="S34" s="54"/>
    </row>
    <row r="35" ht="48.75" customHeight="1">
      <c r="A35" s="6"/>
      <c r="B35" s="2"/>
      <c r="C35" s="2"/>
      <c r="D35" s="2"/>
      <c r="E35" s="2"/>
      <c r="F35" s="2"/>
      <c r="G35" s="2"/>
      <c r="H35" s="2"/>
      <c r="J35" s="7" t="s">
        <v>7</v>
      </c>
      <c r="N35" s="51"/>
      <c r="O35" s="52"/>
      <c r="P35" s="53"/>
      <c r="Q35" s="54"/>
      <c r="R35" s="54"/>
      <c r="S35" s="54"/>
    </row>
    <row r="36" ht="48.75" customHeight="1">
      <c r="A36" s="9" t="s">
        <v>2</v>
      </c>
      <c r="B36" s="9" t="s">
        <v>3</v>
      </c>
      <c r="C36" s="9" t="s">
        <v>4</v>
      </c>
      <c r="E36" s="10"/>
      <c r="F36" s="10"/>
      <c r="G36" s="11" t="s">
        <v>5</v>
      </c>
      <c r="H36" s="12" t="s">
        <v>197</v>
      </c>
      <c r="I36" s="13"/>
      <c r="J36" s="14">
        <v>1.0</v>
      </c>
      <c r="K36" s="14">
        <v>2.0</v>
      </c>
      <c r="L36" s="14">
        <v>3.0</v>
      </c>
      <c r="M36" s="11" t="s">
        <v>7</v>
      </c>
      <c r="N36" s="51"/>
      <c r="O36" s="52"/>
      <c r="P36" s="53"/>
      <c r="Q36" s="54"/>
      <c r="R36" s="54"/>
      <c r="S36" s="54"/>
    </row>
    <row r="37" ht="48.75" customHeight="1">
      <c r="A37" s="18">
        <v>1.0</v>
      </c>
      <c r="B37" s="19" t="s">
        <v>171</v>
      </c>
      <c r="C37" s="20" t="s">
        <v>172</v>
      </c>
      <c r="D37" s="13"/>
      <c r="E37" s="37" t="s">
        <v>86</v>
      </c>
      <c r="F37" s="38">
        <v>0.7638888888888888</v>
      </c>
      <c r="G37" s="39">
        <v>1.0</v>
      </c>
      <c r="H37" s="24" t="s">
        <v>42</v>
      </c>
      <c r="I37" s="25" t="s">
        <v>176</v>
      </c>
      <c r="J37" s="26">
        <v>20.0</v>
      </c>
      <c r="K37" s="26">
        <v>21.0</v>
      </c>
      <c r="L37" s="26">
        <v>21.0</v>
      </c>
      <c r="M37" s="39">
        <v>2.0</v>
      </c>
      <c r="N37" s="51"/>
      <c r="O37" s="52"/>
      <c r="P37" s="53"/>
      <c r="Q37" s="54"/>
      <c r="R37" s="54"/>
      <c r="S37" s="54"/>
    </row>
    <row r="38" ht="48.75" customHeight="1">
      <c r="A38" s="18">
        <v>2.0</v>
      </c>
      <c r="B38" s="19" t="s">
        <v>155</v>
      </c>
      <c r="C38" s="20" t="s">
        <v>156</v>
      </c>
      <c r="D38" s="13"/>
      <c r="E38" s="31"/>
      <c r="F38" s="31"/>
      <c r="G38" s="39">
        <v>0.0</v>
      </c>
      <c r="H38" s="31"/>
      <c r="I38" s="25" t="s">
        <v>131</v>
      </c>
      <c r="J38" s="26">
        <v>22.0</v>
      </c>
      <c r="K38" s="26">
        <v>18.0</v>
      </c>
      <c r="L38" s="26">
        <v>15.0</v>
      </c>
      <c r="M38" s="39">
        <v>1.0</v>
      </c>
    </row>
    <row r="39" ht="48.75" customHeight="1">
      <c r="A39" s="18">
        <v>3.0</v>
      </c>
      <c r="B39" s="19" t="s">
        <v>176</v>
      </c>
      <c r="C39" s="20" t="s">
        <v>139</v>
      </c>
      <c r="D39" s="13"/>
      <c r="E39" s="32" t="s">
        <v>177</v>
      </c>
      <c r="F39" s="33">
        <v>0.7638888888888888</v>
      </c>
      <c r="G39" s="34">
        <v>0.0</v>
      </c>
      <c r="H39" s="35" t="s">
        <v>198</v>
      </c>
      <c r="I39" s="19" t="s">
        <v>79</v>
      </c>
      <c r="J39" s="36">
        <v>12.0</v>
      </c>
      <c r="K39" s="36">
        <v>21.0</v>
      </c>
      <c r="L39" s="36">
        <v>21.0</v>
      </c>
      <c r="M39" s="34">
        <v>1.0</v>
      </c>
    </row>
    <row r="40" ht="48.75" customHeight="1">
      <c r="A40" s="18">
        <v>4.0</v>
      </c>
      <c r="B40" s="19" t="s">
        <v>174</v>
      </c>
      <c r="C40" s="20" t="s">
        <v>143</v>
      </c>
      <c r="D40" s="13"/>
      <c r="E40" s="31"/>
      <c r="F40" s="31"/>
      <c r="G40" s="34">
        <v>1.0</v>
      </c>
      <c r="H40" s="31"/>
      <c r="I40" s="19" t="s">
        <v>130</v>
      </c>
      <c r="J40" s="36">
        <v>21.0</v>
      </c>
      <c r="K40" s="36">
        <v>23.0</v>
      </c>
      <c r="L40" s="36">
        <v>20.0</v>
      </c>
      <c r="M40" s="34">
        <v>2.0</v>
      </c>
    </row>
    <row r="41" ht="48.75" customHeight="1">
      <c r="A41" s="18">
        <v>5.0</v>
      </c>
      <c r="B41" s="19" t="s">
        <v>131</v>
      </c>
      <c r="C41" s="20" t="s">
        <v>132</v>
      </c>
      <c r="D41" s="13"/>
      <c r="E41" s="37" t="s">
        <v>86</v>
      </c>
      <c r="F41" s="38">
        <v>0.7986111111111112</v>
      </c>
      <c r="G41" s="39">
        <v>1.0</v>
      </c>
      <c r="H41" s="24" t="s">
        <v>41</v>
      </c>
      <c r="I41" s="25" t="s">
        <v>171</v>
      </c>
      <c r="J41" s="26">
        <v>21.0</v>
      </c>
      <c r="K41" s="26">
        <v>23.0</v>
      </c>
      <c r="L41" s="26">
        <v>21.0</v>
      </c>
      <c r="M41" s="39">
        <v>3.0</v>
      </c>
    </row>
    <row r="42" ht="48.75" customHeight="1">
      <c r="A42" s="18">
        <v>6.0</v>
      </c>
      <c r="B42" s="19" t="s">
        <v>79</v>
      </c>
      <c r="C42" s="20" t="s">
        <v>183</v>
      </c>
      <c r="D42" s="13"/>
      <c r="E42" s="31"/>
      <c r="F42" s="31"/>
      <c r="G42" s="39">
        <v>0.0</v>
      </c>
      <c r="H42" s="31"/>
      <c r="I42" s="25" t="s">
        <v>174</v>
      </c>
      <c r="J42" s="26">
        <v>14.0</v>
      </c>
      <c r="K42" s="26">
        <v>21.0</v>
      </c>
      <c r="L42" s="26">
        <v>19.0</v>
      </c>
      <c r="M42" s="39">
        <v>0.0</v>
      </c>
    </row>
    <row r="43" ht="48.75" customHeight="1">
      <c r="A43" s="18">
        <v>7.0</v>
      </c>
      <c r="B43" s="19" t="s">
        <v>182</v>
      </c>
      <c r="C43" s="20" t="s">
        <v>184</v>
      </c>
      <c r="D43" s="13"/>
      <c r="E43" s="32" t="s">
        <v>177</v>
      </c>
      <c r="F43" s="33">
        <v>0.7986111111111112</v>
      </c>
      <c r="G43" s="34">
        <v>1.0</v>
      </c>
      <c r="H43" s="35" t="s">
        <v>199</v>
      </c>
      <c r="I43" s="19" t="s">
        <v>179</v>
      </c>
      <c r="J43" s="36">
        <v>21.0</v>
      </c>
      <c r="K43" s="36">
        <v>21.0</v>
      </c>
      <c r="L43" s="36">
        <v>21.0</v>
      </c>
      <c r="M43" s="34">
        <v>2.0</v>
      </c>
    </row>
    <row r="44" ht="48.75" customHeight="1">
      <c r="A44" s="18">
        <v>8.0</v>
      </c>
      <c r="B44" s="19" t="s">
        <v>179</v>
      </c>
      <c r="C44" s="20" t="s">
        <v>185</v>
      </c>
      <c r="D44" s="13"/>
      <c r="E44" s="31"/>
      <c r="F44" s="31"/>
      <c r="G44" s="34">
        <v>0.0</v>
      </c>
      <c r="H44" s="31"/>
      <c r="I44" s="19" t="s">
        <v>180</v>
      </c>
      <c r="J44" s="36">
        <v>18.0</v>
      </c>
      <c r="K44" s="36">
        <v>23.0</v>
      </c>
      <c r="L44" s="36">
        <v>16.0</v>
      </c>
      <c r="M44" s="34">
        <v>1.0</v>
      </c>
    </row>
    <row r="45" ht="48.75" customHeight="1">
      <c r="A45" s="18">
        <v>9.0</v>
      </c>
      <c r="B45" s="19" t="s">
        <v>175</v>
      </c>
      <c r="C45" s="20" t="s">
        <v>186</v>
      </c>
      <c r="D45" s="13"/>
      <c r="E45" s="37" t="s">
        <v>86</v>
      </c>
      <c r="F45" s="38">
        <v>0.8333333333333334</v>
      </c>
      <c r="G45" s="39">
        <v>1.0</v>
      </c>
      <c r="H45" s="24" t="s">
        <v>200</v>
      </c>
      <c r="I45" s="25" t="s">
        <v>155</v>
      </c>
      <c r="J45" s="26">
        <v>21.0</v>
      </c>
      <c r="K45" s="26">
        <v>21.0</v>
      </c>
      <c r="L45" s="26">
        <v>21.0</v>
      </c>
      <c r="M45" s="39">
        <v>3.0</v>
      </c>
    </row>
    <row r="46" ht="48.75" customHeight="1">
      <c r="A46" s="18">
        <v>10.0</v>
      </c>
      <c r="B46" s="19" t="s">
        <v>130</v>
      </c>
      <c r="C46" s="20" t="s">
        <v>187</v>
      </c>
      <c r="D46" s="13"/>
      <c r="E46" s="31"/>
      <c r="F46" s="31"/>
      <c r="G46" s="39">
        <v>0.0</v>
      </c>
      <c r="H46" s="31"/>
      <c r="I46" s="25" t="s">
        <v>182</v>
      </c>
      <c r="J46" s="26">
        <v>13.0</v>
      </c>
      <c r="K46" s="26">
        <v>19.0</v>
      </c>
      <c r="L46" s="26">
        <v>19.0</v>
      </c>
      <c r="M46" s="39">
        <v>0.0</v>
      </c>
    </row>
    <row r="47" ht="48.75" customHeight="1">
      <c r="A47" s="18">
        <v>11.0</v>
      </c>
      <c r="B47" s="19" t="s">
        <v>93</v>
      </c>
      <c r="C47" s="20" t="s">
        <v>188</v>
      </c>
      <c r="D47" s="13"/>
      <c r="E47" s="32" t="s">
        <v>177</v>
      </c>
      <c r="F47" s="33">
        <v>0.8333333333333334</v>
      </c>
      <c r="G47" s="34">
        <v>1.0</v>
      </c>
      <c r="H47" s="35" t="s">
        <v>157</v>
      </c>
      <c r="I47" s="19" t="s">
        <v>175</v>
      </c>
      <c r="J47" s="36">
        <v>21.0</v>
      </c>
      <c r="K47" s="36">
        <v>21.0</v>
      </c>
      <c r="L47" s="36">
        <v>21.0</v>
      </c>
      <c r="M47" s="34">
        <v>3.0</v>
      </c>
    </row>
    <row r="48" ht="48.75" customHeight="1">
      <c r="A48" s="18">
        <v>12.0</v>
      </c>
      <c r="B48" s="19" t="s">
        <v>180</v>
      </c>
      <c r="C48" s="20" t="s">
        <v>189</v>
      </c>
      <c r="D48" s="13"/>
      <c r="E48" s="31"/>
      <c r="F48" s="31"/>
      <c r="G48" s="34">
        <v>0.0</v>
      </c>
      <c r="H48" s="31"/>
      <c r="I48" s="19" t="s">
        <v>93</v>
      </c>
      <c r="J48" s="36">
        <v>19.0</v>
      </c>
      <c r="K48" s="36">
        <v>8.0</v>
      </c>
      <c r="L48" s="36">
        <v>9.0</v>
      </c>
      <c r="M48" s="34">
        <v>0.0</v>
      </c>
    </row>
    <row r="49" ht="48.75" customHeight="1">
      <c r="A49" s="6"/>
      <c r="B49" s="2"/>
      <c r="C49" s="2"/>
      <c r="D49" s="2"/>
      <c r="E49" s="2"/>
      <c r="F49" s="2"/>
      <c r="G49" s="2"/>
      <c r="H49" s="2"/>
      <c r="J49" s="7" t="s">
        <v>7</v>
      </c>
    </row>
    <row r="50" ht="48.75" customHeight="1">
      <c r="A50" s="9" t="s">
        <v>2</v>
      </c>
      <c r="B50" s="9" t="s">
        <v>3</v>
      </c>
      <c r="C50" s="9" t="s">
        <v>4</v>
      </c>
      <c r="E50" s="10"/>
      <c r="F50" s="10"/>
      <c r="G50" s="11" t="s">
        <v>5</v>
      </c>
      <c r="H50" s="12" t="s">
        <v>170</v>
      </c>
      <c r="I50" s="13"/>
      <c r="J50" s="14">
        <v>1.0</v>
      </c>
      <c r="K50" s="14">
        <v>2.0</v>
      </c>
      <c r="L50" s="14">
        <v>3.0</v>
      </c>
      <c r="M50" s="11" t="s">
        <v>7</v>
      </c>
    </row>
    <row r="51" ht="48.75" customHeight="1">
      <c r="A51" s="18">
        <v>1.0</v>
      </c>
      <c r="B51" s="19" t="s">
        <v>171</v>
      </c>
      <c r="C51" s="20" t="s">
        <v>172</v>
      </c>
      <c r="D51" s="13"/>
      <c r="E51" s="37" t="s">
        <v>86</v>
      </c>
      <c r="F51" s="38">
        <v>0.7638888888888888</v>
      </c>
      <c r="G51" s="39"/>
      <c r="H51" s="24" t="s">
        <v>173</v>
      </c>
      <c r="I51" s="25" t="s">
        <v>174</v>
      </c>
      <c r="J51" s="26"/>
      <c r="K51" s="26"/>
      <c r="L51" s="42"/>
      <c r="M51" s="39"/>
    </row>
    <row r="52" ht="48.75" customHeight="1">
      <c r="A52" s="18">
        <v>2.0</v>
      </c>
      <c r="B52" s="19" t="s">
        <v>155</v>
      </c>
      <c r="C52" s="20" t="s">
        <v>156</v>
      </c>
      <c r="D52" s="13"/>
      <c r="E52" s="31"/>
      <c r="F52" s="31"/>
      <c r="G52" s="39"/>
      <c r="H52" s="31"/>
      <c r="I52" s="25" t="s">
        <v>130</v>
      </c>
      <c r="J52" s="26"/>
      <c r="K52" s="26"/>
      <c r="L52" s="42"/>
      <c r="M52" s="39"/>
    </row>
    <row r="53" ht="48.75" customHeight="1">
      <c r="A53" s="18">
        <v>3.0</v>
      </c>
      <c r="B53" s="19" t="s">
        <v>176</v>
      </c>
      <c r="C53" s="20" t="s">
        <v>139</v>
      </c>
      <c r="D53" s="13"/>
      <c r="E53" s="32" t="s">
        <v>177</v>
      </c>
      <c r="F53" s="33">
        <v>0.7638888888888888</v>
      </c>
      <c r="G53" s="34"/>
      <c r="H53" s="35" t="s">
        <v>178</v>
      </c>
      <c r="I53" s="19" t="s">
        <v>175</v>
      </c>
      <c r="J53" s="36"/>
      <c r="K53" s="36"/>
      <c r="L53" s="36"/>
      <c r="M53" s="34"/>
    </row>
    <row r="54" ht="48.75" customHeight="1">
      <c r="A54" s="18">
        <v>4.0</v>
      </c>
      <c r="B54" s="19" t="s">
        <v>174</v>
      </c>
      <c r="C54" s="20" t="s">
        <v>143</v>
      </c>
      <c r="D54" s="13"/>
      <c r="E54" s="31"/>
      <c r="F54" s="31"/>
      <c r="G54" s="34"/>
      <c r="H54" s="31"/>
      <c r="I54" s="19" t="s">
        <v>180</v>
      </c>
      <c r="J54" s="36"/>
      <c r="K54" s="36"/>
      <c r="L54" s="36"/>
      <c r="M54" s="34"/>
    </row>
    <row r="55" ht="48.75" customHeight="1">
      <c r="A55" s="18">
        <v>5.0</v>
      </c>
      <c r="B55" s="19" t="s">
        <v>131</v>
      </c>
      <c r="C55" s="20" t="s">
        <v>132</v>
      </c>
      <c r="D55" s="13"/>
      <c r="E55" s="37" t="s">
        <v>86</v>
      </c>
      <c r="F55" s="38">
        <v>0.7986111111111112</v>
      </c>
      <c r="G55" s="39"/>
      <c r="H55" s="24" t="s">
        <v>181</v>
      </c>
      <c r="I55" s="25" t="s">
        <v>182</v>
      </c>
      <c r="J55" s="26"/>
      <c r="K55" s="26"/>
      <c r="L55" s="42"/>
      <c r="M55" s="39"/>
    </row>
    <row r="56" ht="48.75" customHeight="1">
      <c r="A56" s="18">
        <v>6.0</v>
      </c>
      <c r="B56" s="19" t="s">
        <v>79</v>
      </c>
      <c r="C56" s="20" t="s">
        <v>183</v>
      </c>
      <c r="D56" s="13"/>
      <c r="E56" s="31"/>
      <c r="F56" s="31"/>
      <c r="G56" s="39"/>
      <c r="H56" s="31"/>
      <c r="I56" s="25" t="s">
        <v>93</v>
      </c>
      <c r="J56" s="26"/>
      <c r="K56" s="26"/>
      <c r="L56" s="42"/>
      <c r="M56" s="39"/>
    </row>
    <row r="57" ht="48.75" customHeight="1">
      <c r="A57" s="18">
        <v>7.0</v>
      </c>
      <c r="B57" s="19" t="s">
        <v>182</v>
      </c>
      <c r="C57" s="20" t="s">
        <v>184</v>
      </c>
      <c r="D57" s="13"/>
      <c r="E57" s="32" t="s">
        <v>177</v>
      </c>
      <c r="F57" s="33">
        <v>0.7986111111111112</v>
      </c>
      <c r="G57" s="34"/>
      <c r="H57" s="35" t="s">
        <v>28</v>
      </c>
      <c r="I57" s="19" t="s">
        <v>155</v>
      </c>
      <c r="J57" s="36"/>
      <c r="K57" s="36"/>
      <c r="L57" s="36"/>
      <c r="M57" s="34"/>
    </row>
    <row r="58" ht="48.75" customHeight="1">
      <c r="A58" s="18">
        <v>8.0</v>
      </c>
      <c r="B58" s="19" t="s">
        <v>179</v>
      </c>
      <c r="C58" s="20" t="s">
        <v>185</v>
      </c>
      <c r="D58" s="13"/>
      <c r="E58" s="31"/>
      <c r="F58" s="31"/>
      <c r="G58" s="34"/>
      <c r="H58" s="31"/>
      <c r="I58" s="19" t="s">
        <v>176</v>
      </c>
      <c r="J58" s="36"/>
      <c r="K58" s="36"/>
      <c r="L58" s="36"/>
      <c r="M58" s="34"/>
    </row>
    <row r="59" ht="48.75" customHeight="1">
      <c r="A59" s="18">
        <v>9.0</v>
      </c>
      <c r="B59" s="19" t="s">
        <v>175</v>
      </c>
      <c r="C59" s="20" t="s">
        <v>186</v>
      </c>
      <c r="D59" s="13"/>
      <c r="E59" s="37" t="s">
        <v>86</v>
      </c>
      <c r="F59" s="38">
        <v>0.8333333333333334</v>
      </c>
      <c r="G59" s="39"/>
      <c r="H59" s="24" t="s">
        <v>121</v>
      </c>
      <c r="I59" s="25" t="s">
        <v>171</v>
      </c>
      <c r="J59" s="26"/>
      <c r="K59" s="26"/>
      <c r="L59" s="42"/>
      <c r="M59" s="39"/>
    </row>
    <row r="60" ht="48.75" customHeight="1">
      <c r="A60" s="18">
        <v>10.0</v>
      </c>
      <c r="B60" s="19" t="s">
        <v>130</v>
      </c>
      <c r="C60" s="20" t="s">
        <v>187</v>
      </c>
      <c r="D60" s="13"/>
      <c r="E60" s="31"/>
      <c r="F60" s="31"/>
      <c r="G60" s="39"/>
      <c r="H60" s="31"/>
      <c r="I60" s="25" t="s">
        <v>131</v>
      </c>
      <c r="J60" s="26"/>
      <c r="K60" s="26"/>
      <c r="L60" s="42"/>
      <c r="M60" s="39"/>
    </row>
    <row r="61" ht="48.75" customHeight="1">
      <c r="A61" s="18">
        <v>11.0</v>
      </c>
      <c r="B61" s="19" t="s">
        <v>93</v>
      </c>
      <c r="C61" s="20" t="s">
        <v>188</v>
      </c>
      <c r="D61" s="13"/>
      <c r="E61" s="32" t="s">
        <v>177</v>
      </c>
      <c r="F61" s="33">
        <v>0.8333333333333334</v>
      </c>
      <c r="G61" s="34"/>
      <c r="H61" s="35" t="s">
        <v>118</v>
      </c>
      <c r="I61" s="19" t="s">
        <v>79</v>
      </c>
      <c r="J61" s="36"/>
      <c r="K61" s="36"/>
      <c r="L61" s="36"/>
      <c r="M61" s="34"/>
    </row>
    <row r="62" ht="48.75" customHeight="1">
      <c r="A62" s="18">
        <v>12.0</v>
      </c>
      <c r="B62" s="19" t="s">
        <v>180</v>
      </c>
      <c r="C62" s="20" t="s">
        <v>189</v>
      </c>
      <c r="D62" s="13"/>
      <c r="E62" s="31"/>
      <c r="F62" s="31"/>
      <c r="G62" s="34"/>
      <c r="H62" s="31"/>
      <c r="I62" s="19" t="s">
        <v>179</v>
      </c>
      <c r="J62" s="36"/>
      <c r="K62" s="36"/>
      <c r="L62" s="36"/>
      <c r="M62" s="34"/>
    </row>
    <row r="63" ht="48.75" customHeight="1">
      <c r="A63" s="6"/>
      <c r="B63" s="2"/>
      <c r="C63" s="2"/>
      <c r="D63" s="2"/>
      <c r="E63" s="2"/>
      <c r="F63" s="2"/>
      <c r="G63" s="2"/>
      <c r="H63" s="2"/>
      <c r="J63" s="7" t="s">
        <v>7</v>
      </c>
    </row>
    <row r="64" ht="48.75" customHeight="1">
      <c r="A64" s="9" t="s">
        <v>2</v>
      </c>
      <c r="B64" s="9" t="s">
        <v>3</v>
      </c>
      <c r="C64" s="9" t="s">
        <v>4</v>
      </c>
      <c r="E64" s="10"/>
      <c r="F64" s="10"/>
      <c r="G64" s="11" t="s">
        <v>5</v>
      </c>
      <c r="H64" s="12" t="s">
        <v>201</v>
      </c>
      <c r="I64" s="13"/>
      <c r="J64" s="14">
        <v>1.0</v>
      </c>
      <c r="K64" s="14">
        <v>2.0</v>
      </c>
      <c r="L64" s="14">
        <v>3.0</v>
      </c>
      <c r="M64" s="11" t="s">
        <v>7</v>
      </c>
    </row>
    <row r="65" ht="48.75" customHeight="1">
      <c r="A65" s="18">
        <v>1.0</v>
      </c>
      <c r="B65" s="19" t="s">
        <v>171</v>
      </c>
      <c r="C65" s="20" t="s">
        <v>172</v>
      </c>
      <c r="D65" s="13"/>
      <c r="E65" s="37" t="s">
        <v>86</v>
      </c>
      <c r="F65" s="38">
        <v>0.7638888888888888</v>
      </c>
      <c r="G65" s="39"/>
      <c r="H65" s="40"/>
      <c r="I65" s="41"/>
      <c r="J65" s="42"/>
      <c r="K65" s="42"/>
      <c r="L65" s="42"/>
      <c r="M65" s="39"/>
    </row>
    <row r="66" ht="48.75" customHeight="1">
      <c r="A66" s="18">
        <v>2.0</v>
      </c>
      <c r="B66" s="19" t="s">
        <v>155</v>
      </c>
      <c r="C66" s="20" t="s">
        <v>156</v>
      </c>
      <c r="D66" s="13"/>
      <c r="E66" s="31"/>
      <c r="F66" s="31"/>
      <c r="G66" s="39"/>
      <c r="H66" s="31"/>
      <c r="I66" s="41"/>
      <c r="J66" s="42"/>
      <c r="K66" s="42"/>
      <c r="L66" s="42"/>
      <c r="M66" s="39"/>
    </row>
    <row r="67" ht="48.75" customHeight="1">
      <c r="A67" s="18">
        <v>3.0</v>
      </c>
      <c r="B67" s="19" t="s">
        <v>176</v>
      </c>
      <c r="C67" s="20" t="s">
        <v>139</v>
      </c>
      <c r="D67" s="13"/>
      <c r="E67" s="32" t="s">
        <v>177</v>
      </c>
      <c r="F67" s="33">
        <v>0.7638888888888888</v>
      </c>
      <c r="G67" s="34"/>
      <c r="H67" s="35"/>
      <c r="I67" s="19"/>
      <c r="J67" s="36"/>
      <c r="K67" s="36"/>
      <c r="L67" s="36"/>
      <c r="M67" s="34"/>
    </row>
    <row r="68" ht="48.75" customHeight="1">
      <c r="A68" s="18">
        <v>4.0</v>
      </c>
      <c r="B68" s="19" t="s">
        <v>174</v>
      </c>
      <c r="C68" s="20" t="s">
        <v>143</v>
      </c>
      <c r="D68" s="13"/>
      <c r="E68" s="31"/>
      <c r="F68" s="31"/>
      <c r="G68" s="34"/>
      <c r="H68" s="31"/>
      <c r="I68" s="19"/>
      <c r="J68" s="36"/>
      <c r="K68" s="36"/>
      <c r="L68" s="36"/>
      <c r="M68" s="34"/>
    </row>
    <row r="69" ht="48.75" customHeight="1">
      <c r="A69" s="18">
        <v>5.0</v>
      </c>
      <c r="B69" s="19" t="s">
        <v>131</v>
      </c>
      <c r="C69" s="20" t="s">
        <v>132</v>
      </c>
      <c r="D69" s="13"/>
      <c r="E69" s="37" t="s">
        <v>86</v>
      </c>
      <c r="F69" s="38">
        <v>0.7986111111111112</v>
      </c>
      <c r="G69" s="39"/>
      <c r="H69" s="40"/>
      <c r="I69" s="41"/>
      <c r="J69" s="42"/>
      <c r="K69" s="42"/>
      <c r="L69" s="42"/>
      <c r="M69" s="39"/>
    </row>
    <row r="70" ht="48.75" customHeight="1">
      <c r="A70" s="18">
        <v>6.0</v>
      </c>
      <c r="B70" s="19" t="s">
        <v>79</v>
      </c>
      <c r="C70" s="20" t="s">
        <v>183</v>
      </c>
      <c r="D70" s="13"/>
      <c r="E70" s="31"/>
      <c r="F70" s="31"/>
      <c r="G70" s="39"/>
      <c r="H70" s="31"/>
      <c r="I70" s="41"/>
      <c r="J70" s="42"/>
      <c r="K70" s="42"/>
      <c r="L70" s="42"/>
      <c r="M70" s="39"/>
    </row>
    <row r="71" ht="48.75" customHeight="1">
      <c r="A71" s="18">
        <v>7.0</v>
      </c>
      <c r="B71" s="19" t="s">
        <v>182</v>
      </c>
      <c r="C71" s="20" t="s">
        <v>184</v>
      </c>
      <c r="D71" s="13"/>
      <c r="E71" s="32" t="s">
        <v>177</v>
      </c>
      <c r="F71" s="33">
        <v>0.7986111111111112</v>
      </c>
      <c r="G71" s="34"/>
      <c r="H71" s="35"/>
      <c r="I71" s="19"/>
      <c r="J71" s="36"/>
      <c r="K71" s="36"/>
      <c r="L71" s="36"/>
      <c r="M71" s="34"/>
    </row>
    <row r="72" ht="48.75" customHeight="1">
      <c r="A72" s="18">
        <v>8.0</v>
      </c>
      <c r="B72" s="19" t="s">
        <v>179</v>
      </c>
      <c r="C72" s="20" t="s">
        <v>185</v>
      </c>
      <c r="D72" s="13"/>
      <c r="E72" s="31"/>
      <c r="F72" s="31"/>
      <c r="G72" s="34"/>
      <c r="H72" s="31"/>
      <c r="I72" s="19"/>
      <c r="J72" s="36"/>
      <c r="K72" s="36"/>
      <c r="L72" s="36"/>
      <c r="M72" s="34"/>
    </row>
    <row r="73" ht="48.75" customHeight="1">
      <c r="A73" s="18">
        <v>9.0</v>
      </c>
      <c r="B73" s="19" t="s">
        <v>175</v>
      </c>
      <c r="C73" s="20" t="s">
        <v>186</v>
      </c>
      <c r="D73" s="13"/>
      <c r="E73" s="37" t="s">
        <v>86</v>
      </c>
      <c r="F73" s="38">
        <v>0.8333333333333334</v>
      </c>
      <c r="G73" s="39"/>
      <c r="H73" s="40"/>
      <c r="I73" s="41"/>
      <c r="J73" s="42"/>
      <c r="K73" s="42"/>
      <c r="L73" s="42"/>
      <c r="M73" s="39"/>
    </row>
    <row r="74" ht="48.75" customHeight="1">
      <c r="A74" s="18">
        <v>10.0</v>
      </c>
      <c r="B74" s="19" t="s">
        <v>130</v>
      </c>
      <c r="C74" s="20" t="s">
        <v>187</v>
      </c>
      <c r="D74" s="13"/>
      <c r="E74" s="31"/>
      <c r="F74" s="31"/>
      <c r="G74" s="39"/>
      <c r="H74" s="31"/>
      <c r="I74" s="41"/>
      <c r="J74" s="42"/>
      <c r="K74" s="42"/>
      <c r="L74" s="42"/>
      <c r="M74" s="39"/>
    </row>
    <row r="75" ht="48.75" customHeight="1">
      <c r="A75" s="18">
        <v>11.0</v>
      </c>
      <c r="B75" s="19" t="s">
        <v>93</v>
      </c>
      <c r="C75" s="20" t="s">
        <v>188</v>
      </c>
      <c r="D75" s="13"/>
      <c r="E75" s="32" t="s">
        <v>177</v>
      </c>
      <c r="F75" s="33">
        <v>0.8333333333333334</v>
      </c>
      <c r="G75" s="34"/>
      <c r="H75" s="35"/>
      <c r="I75" s="19"/>
      <c r="J75" s="36"/>
      <c r="K75" s="36"/>
      <c r="L75" s="36"/>
      <c r="M75" s="34"/>
    </row>
    <row r="76" ht="48.75" customHeight="1">
      <c r="A76" s="18">
        <v>12.0</v>
      </c>
      <c r="B76" s="19" t="s">
        <v>180</v>
      </c>
      <c r="C76" s="20" t="s">
        <v>189</v>
      </c>
      <c r="D76" s="13"/>
      <c r="E76" s="31"/>
      <c r="F76" s="31"/>
      <c r="G76" s="34"/>
      <c r="H76" s="31"/>
      <c r="I76" s="19"/>
      <c r="J76" s="36"/>
      <c r="K76" s="36"/>
      <c r="L76" s="36"/>
      <c r="M76" s="34"/>
    </row>
    <row r="77" ht="48.75" customHeight="1">
      <c r="A77" s="6"/>
      <c r="B77" s="2"/>
      <c r="C77" s="2"/>
      <c r="D77" s="2"/>
      <c r="E77" s="2"/>
      <c r="F77" s="2"/>
      <c r="G77" s="2"/>
      <c r="H77" s="2"/>
      <c r="J77" s="7" t="s">
        <v>7</v>
      </c>
    </row>
    <row r="78" ht="48.75" customHeight="1">
      <c r="A78" s="9" t="s">
        <v>2</v>
      </c>
      <c r="B78" s="9" t="s">
        <v>3</v>
      </c>
      <c r="C78" s="9" t="s">
        <v>4</v>
      </c>
      <c r="E78" s="10"/>
      <c r="F78" s="10"/>
      <c r="G78" s="11" t="s">
        <v>5</v>
      </c>
      <c r="H78" s="12" t="s">
        <v>201</v>
      </c>
      <c r="I78" s="13"/>
      <c r="J78" s="14">
        <v>1.0</v>
      </c>
      <c r="K78" s="14">
        <v>2.0</v>
      </c>
      <c r="L78" s="14">
        <v>3.0</v>
      </c>
      <c r="M78" s="11" t="s">
        <v>7</v>
      </c>
    </row>
    <row r="79" ht="48.75" customHeight="1">
      <c r="A79" s="18">
        <v>1.0</v>
      </c>
      <c r="B79" s="19" t="s">
        <v>171</v>
      </c>
      <c r="C79" s="20" t="s">
        <v>172</v>
      </c>
      <c r="D79" s="13"/>
      <c r="E79" s="37" t="s">
        <v>86</v>
      </c>
      <c r="F79" s="38">
        <v>0.7638888888888888</v>
      </c>
      <c r="G79" s="39"/>
      <c r="H79" s="40"/>
      <c r="I79" s="41"/>
      <c r="J79" s="42"/>
      <c r="K79" s="42"/>
      <c r="L79" s="42"/>
      <c r="M79" s="39"/>
    </row>
    <row r="80" ht="48.75" customHeight="1">
      <c r="A80" s="18">
        <v>2.0</v>
      </c>
      <c r="B80" s="19" t="s">
        <v>155</v>
      </c>
      <c r="C80" s="20" t="s">
        <v>156</v>
      </c>
      <c r="D80" s="13"/>
      <c r="E80" s="31"/>
      <c r="F80" s="31"/>
      <c r="G80" s="39"/>
      <c r="H80" s="31"/>
      <c r="I80" s="41"/>
      <c r="J80" s="42"/>
      <c r="K80" s="42"/>
      <c r="L80" s="42"/>
      <c r="M80" s="39"/>
    </row>
    <row r="81" ht="48.75" customHeight="1">
      <c r="A81" s="18">
        <v>3.0</v>
      </c>
      <c r="B81" s="19" t="s">
        <v>176</v>
      </c>
      <c r="C81" s="20" t="s">
        <v>139</v>
      </c>
      <c r="D81" s="13"/>
      <c r="E81" s="32" t="s">
        <v>177</v>
      </c>
      <c r="F81" s="33">
        <v>0.7638888888888888</v>
      </c>
      <c r="G81" s="34"/>
      <c r="H81" s="35"/>
      <c r="I81" s="19"/>
      <c r="J81" s="36"/>
      <c r="K81" s="36"/>
      <c r="L81" s="36"/>
      <c r="M81" s="34"/>
    </row>
    <row r="82" ht="48.75" customHeight="1">
      <c r="A82" s="18">
        <v>4.0</v>
      </c>
      <c r="B82" s="19" t="s">
        <v>174</v>
      </c>
      <c r="C82" s="20" t="s">
        <v>143</v>
      </c>
      <c r="D82" s="13"/>
      <c r="E82" s="31"/>
      <c r="F82" s="31"/>
      <c r="G82" s="34"/>
      <c r="H82" s="31"/>
      <c r="I82" s="19"/>
      <c r="J82" s="36"/>
      <c r="K82" s="36"/>
      <c r="L82" s="36"/>
      <c r="M82" s="34"/>
    </row>
    <row r="83" ht="48.75" customHeight="1">
      <c r="A83" s="18">
        <v>5.0</v>
      </c>
      <c r="B83" s="19" t="s">
        <v>131</v>
      </c>
      <c r="C83" s="20" t="s">
        <v>132</v>
      </c>
      <c r="D83" s="13"/>
      <c r="E83" s="37" t="s">
        <v>86</v>
      </c>
      <c r="F83" s="38">
        <v>0.7986111111111112</v>
      </c>
      <c r="G83" s="39"/>
      <c r="H83" s="40"/>
      <c r="I83" s="41"/>
      <c r="J83" s="42"/>
      <c r="K83" s="42"/>
      <c r="L83" s="42"/>
      <c r="M83" s="39"/>
    </row>
    <row r="84" ht="48.75" customHeight="1">
      <c r="A84" s="18">
        <v>6.0</v>
      </c>
      <c r="B84" s="19" t="s">
        <v>79</v>
      </c>
      <c r="C84" s="20" t="s">
        <v>183</v>
      </c>
      <c r="D84" s="13"/>
      <c r="E84" s="31"/>
      <c r="F84" s="31"/>
      <c r="G84" s="39"/>
      <c r="H84" s="31"/>
      <c r="I84" s="41"/>
      <c r="J84" s="42"/>
      <c r="K84" s="42"/>
      <c r="L84" s="42"/>
      <c r="M84" s="39"/>
    </row>
    <row r="85" ht="48.75" customHeight="1">
      <c r="A85" s="18">
        <v>7.0</v>
      </c>
      <c r="B85" s="19" t="s">
        <v>182</v>
      </c>
      <c r="C85" s="20" t="s">
        <v>184</v>
      </c>
      <c r="D85" s="13"/>
      <c r="E85" s="32" t="s">
        <v>177</v>
      </c>
      <c r="F85" s="33">
        <v>0.7986111111111112</v>
      </c>
      <c r="G85" s="34"/>
      <c r="H85" s="35"/>
      <c r="I85" s="19"/>
      <c r="J85" s="36"/>
      <c r="K85" s="36"/>
      <c r="L85" s="36"/>
      <c r="M85" s="34"/>
    </row>
    <row r="86" ht="48.75" customHeight="1">
      <c r="A86" s="18">
        <v>8.0</v>
      </c>
      <c r="B86" s="19" t="s">
        <v>179</v>
      </c>
      <c r="C86" s="20" t="s">
        <v>185</v>
      </c>
      <c r="D86" s="13"/>
      <c r="E86" s="31"/>
      <c r="F86" s="31"/>
      <c r="G86" s="34"/>
      <c r="H86" s="31"/>
      <c r="I86" s="19"/>
      <c r="J86" s="36"/>
      <c r="K86" s="36"/>
      <c r="L86" s="36"/>
      <c r="M86" s="34"/>
    </row>
    <row r="87" ht="48.75" customHeight="1">
      <c r="A87" s="18">
        <v>9.0</v>
      </c>
      <c r="B87" s="19" t="s">
        <v>175</v>
      </c>
      <c r="C87" s="20" t="s">
        <v>186</v>
      </c>
      <c r="D87" s="13"/>
      <c r="E87" s="37" t="s">
        <v>86</v>
      </c>
      <c r="F87" s="38">
        <v>0.8333333333333334</v>
      </c>
      <c r="G87" s="39"/>
      <c r="H87" s="40"/>
      <c r="I87" s="41"/>
      <c r="J87" s="42"/>
      <c r="K87" s="42"/>
      <c r="L87" s="42"/>
      <c r="M87" s="39"/>
    </row>
    <row r="88" ht="48.75" customHeight="1">
      <c r="A88" s="18">
        <v>10.0</v>
      </c>
      <c r="B88" s="19" t="s">
        <v>130</v>
      </c>
      <c r="C88" s="20" t="s">
        <v>187</v>
      </c>
      <c r="D88" s="13"/>
      <c r="E88" s="31"/>
      <c r="F88" s="31"/>
      <c r="G88" s="39"/>
      <c r="H88" s="31"/>
      <c r="I88" s="41"/>
      <c r="J88" s="42"/>
      <c r="K88" s="42"/>
      <c r="L88" s="42"/>
      <c r="M88" s="39"/>
    </row>
    <row r="89" ht="48.75" customHeight="1">
      <c r="A89" s="18">
        <v>11.0</v>
      </c>
      <c r="B89" s="19" t="s">
        <v>93</v>
      </c>
      <c r="C89" s="20" t="s">
        <v>188</v>
      </c>
      <c r="D89" s="13"/>
      <c r="E89" s="32" t="s">
        <v>177</v>
      </c>
      <c r="F89" s="33">
        <v>0.8333333333333334</v>
      </c>
      <c r="G89" s="34"/>
      <c r="H89" s="35"/>
      <c r="I89" s="19"/>
      <c r="J89" s="36"/>
      <c r="K89" s="36"/>
      <c r="L89" s="36"/>
      <c r="M89" s="34"/>
    </row>
    <row r="90" ht="48.75" customHeight="1">
      <c r="A90" s="18">
        <v>12.0</v>
      </c>
      <c r="B90" s="19" t="s">
        <v>180</v>
      </c>
      <c r="C90" s="20" t="s">
        <v>189</v>
      </c>
      <c r="D90" s="13"/>
      <c r="E90" s="31"/>
      <c r="F90" s="31"/>
      <c r="G90" s="34"/>
      <c r="H90" s="31"/>
      <c r="I90" s="19"/>
      <c r="J90" s="36"/>
      <c r="K90" s="36"/>
      <c r="L90" s="36"/>
      <c r="M90" s="34"/>
    </row>
    <row r="91" ht="48.75" customHeight="1">
      <c r="A91" s="6"/>
      <c r="B91" s="2"/>
      <c r="C91" s="2"/>
      <c r="D91" s="2"/>
      <c r="E91" s="2"/>
      <c r="F91" s="2"/>
      <c r="G91" s="2"/>
      <c r="H91" s="2"/>
      <c r="J91" s="7" t="s">
        <v>7</v>
      </c>
    </row>
    <row r="92" ht="48.75" customHeight="1">
      <c r="A92" s="9" t="s">
        <v>2</v>
      </c>
      <c r="B92" s="9" t="s">
        <v>3</v>
      </c>
      <c r="C92" s="9" t="s">
        <v>4</v>
      </c>
      <c r="E92" s="10"/>
      <c r="F92" s="10"/>
      <c r="G92" s="11" t="s">
        <v>5</v>
      </c>
      <c r="H92" s="12" t="s">
        <v>201</v>
      </c>
      <c r="I92" s="13"/>
      <c r="J92" s="14">
        <v>1.0</v>
      </c>
      <c r="K92" s="14">
        <v>2.0</v>
      </c>
      <c r="L92" s="14">
        <v>3.0</v>
      </c>
      <c r="M92" s="11" t="s">
        <v>7</v>
      </c>
    </row>
    <row r="93" ht="48.75" customHeight="1">
      <c r="A93" s="18">
        <v>1.0</v>
      </c>
      <c r="B93" s="19" t="s">
        <v>171</v>
      </c>
      <c r="C93" s="20" t="s">
        <v>172</v>
      </c>
      <c r="D93" s="13"/>
      <c r="E93" s="37" t="s">
        <v>86</v>
      </c>
      <c r="F93" s="38">
        <v>0.7638888888888888</v>
      </c>
      <c r="G93" s="39"/>
      <c r="H93" s="40"/>
      <c r="I93" s="41"/>
      <c r="J93" s="42"/>
      <c r="K93" s="42"/>
      <c r="L93" s="42"/>
      <c r="M93" s="39"/>
    </row>
    <row r="94" ht="48.75" customHeight="1">
      <c r="A94" s="18">
        <v>2.0</v>
      </c>
      <c r="B94" s="19" t="s">
        <v>155</v>
      </c>
      <c r="C94" s="20" t="s">
        <v>156</v>
      </c>
      <c r="D94" s="13"/>
      <c r="E94" s="31"/>
      <c r="F94" s="31"/>
      <c r="G94" s="39"/>
      <c r="H94" s="31"/>
      <c r="I94" s="41"/>
      <c r="J94" s="42"/>
      <c r="K94" s="42"/>
      <c r="L94" s="42"/>
      <c r="M94" s="39"/>
    </row>
    <row r="95" ht="48.75" customHeight="1">
      <c r="A95" s="18">
        <v>3.0</v>
      </c>
      <c r="B95" s="19" t="s">
        <v>176</v>
      </c>
      <c r="C95" s="20" t="s">
        <v>139</v>
      </c>
      <c r="D95" s="13"/>
      <c r="E95" s="32" t="s">
        <v>177</v>
      </c>
      <c r="F95" s="33">
        <v>0.7638888888888888</v>
      </c>
      <c r="G95" s="34"/>
      <c r="H95" s="35"/>
      <c r="I95" s="19"/>
      <c r="J95" s="36"/>
      <c r="K95" s="36"/>
      <c r="L95" s="36"/>
      <c r="M95" s="34"/>
    </row>
    <row r="96" ht="48.75" customHeight="1">
      <c r="A96" s="18">
        <v>4.0</v>
      </c>
      <c r="B96" s="19" t="s">
        <v>174</v>
      </c>
      <c r="C96" s="20" t="s">
        <v>143</v>
      </c>
      <c r="D96" s="13"/>
      <c r="E96" s="31"/>
      <c r="F96" s="31"/>
      <c r="G96" s="34"/>
      <c r="H96" s="31"/>
      <c r="I96" s="19"/>
      <c r="J96" s="36"/>
      <c r="K96" s="36"/>
      <c r="L96" s="36"/>
      <c r="M96" s="34"/>
    </row>
    <row r="97" ht="48.75" customHeight="1">
      <c r="A97" s="18">
        <v>5.0</v>
      </c>
      <c r="B97" s="19" t="s">
        <v>131</v>
      </c>
      <c r="C97" s="20" t="s">
        <v>132</v>
      </c>
      <c r="D97" s="13"/>
      <c r="E97" s="37" t="s">
        <v>86</v>
      </c>
      <c r="F97" s="38">
        <v>0.7986111111111112</v>
      </c>
      <c r="G97" s="39"/>
      <c r="H97" s="40"/>
      <c r="I97" s="41"/>
      <c r="J97" s="42"/>
      <c r="K97" s="42"/>
      <c r="L97" s="42"/>
      <c r="M97" s="39"/>
    </row>
    <row r="98" ht="48.75" customHeight="1">
      <c r="A98" s="18">
        <v>6.0</v>
      </c>
      <c r="B98" s="19" t="s">
        <v>79</v>
      </c>
      <c r="C98" s="20" t="s">
        <v>183</v>
      </c>
      <c r="D98" s="13"/>
      <c r="E98" s="31"/>
      <c r="F98" s="31"/>
      <c r="G98" s="39"/>
      <c r="H98" s="31"/>
      <c r="I98" s="41"/>
      <c r="J98" s="42"/>
      <c r="K98" s="42"/>
      <c r="L98" s="42"/>
      <c r="M98" s="39"/>
    </row>
    <row r="99" ht="48.75" customHeight="1">
      <c r="A99" s="18">
        <v>7.0</v>
      </c>
      <c r="B99" s="19" t="s">
        <v>182</v>
      </c>
      <c r="C99" s="20" t="s">
        <v>184</v>
      </c>
      <c r="D99" s="13"/>
      <c r="E99" s="32" t="s">
        <v>177</v>
      </c>
      <c r="F99" s="33">
        <v>0.7986111111111112</v>
      </c>
      <c r="G99" s="34"/>
      <c r="H99" s="35"/>
      <c r="I99" s="19"/>
      <c r="J99" s="36"/>
      <c r="K99" s="36"/>
      <c r="L99" s="36"/>
      <c r="M99" s="34"/>
    </row>
    <row r="100" ht="48.75" customHeight="1">
      <c r="A100" s="18">
        <v>8.0</v>
      </c>
      <c r="B100" s="19" t="s">
        <v>179</v>
      </c>
      <c r="C100" s="20" t="s">
        <v>185</v>
      </c>
      <c r="D100" s="13"/>
      <c r="E100" s="31"/>
      <c r="F100" s="31"/>
      <c r="G100" s="34"/>
      <c r="H100" s="31"/>
      <c r="I100" s="19"/>
      <c r="J100" s="36"/>
      <c r="K100" s="36"/>
      <c r="L100" s="36"/>
      <c r="M100" s="34"/>
    </row>
    <row r="101" ht="48.75" customHeight="1">
      <c r="A101" s="18">
        <v>9.0</v>
      </c>
      <c r="B101" s="19" t="s">
        <v>175</v>
      </c>
      <c r="C101" s="20" t="s">
        <v>186</v>
      </c>
      <c r="D101" s="13"/>
      <c r="E101" s="37" t="s">
        <v>86</v>
      </c>
      <c r="F101" s="38">
        <v>0.8333333333333334</v>
      </c>
      <c r="G101" s="39"/>
      <c r="H101" s="40"/>
      <c r="I101" s="41"/>
      <c r="J101" s="42"/>
      <c r="K101" s="42"/>
      <c r="L101" s="42"/>
      <c r="M101" s="39"/>
    </row>
    <row r="102" ht="48.75" customHeight="1">
      <c r="A102" s="18">
        <v>10.0</v>
      </c>
      <c r="B102" s="19" t="s">
        <v>130</v>
      </c>
      <c r="C102" s="20" t="s">
        <v>187</v>
      </c>
      <c r="D102" s="13"/>
      <c r="E102" s="31"/>
      <c r="F102" s="31"/>
      <c r="G102" s="39"/>
      <c r="H102" s="31"/>
      <c r="I102" s="41"/>
      <c r="J102" s="42"/>
      <c r="K102" s="42"/>
      <c r="L102" s="42"/>
      <c r="M102" s="39"/>
    </row>
    <row r="103" ht="48.75" customHeight="1">
      <c r="A103" s="18">
        <v>11.0</v>
      </c>
      <c r="B103" s="19" t="s">
        <v>93</v>
      </c>
      <c r="C103" s="20" t="s">
        <v>188</v>
      </c>
      <c r="D103" s="13"/>
      <c r="E103" s="32" t="s">
        <v>177</v>
      </c>
      <c r="F103" s="33">
        <v>0.8333333333333334</v>
      </c>
      <c r="G103" s="34"/>
      <c r="H103" s="35"/>
      <c r="I103" s="19"/>
      <c r="J103" s="36"/>
      <c r="K103" s="36"/>
      <c r="L103" s="36"/>
      <c r="M103" s="34"/>
    </row>
    <row r="104" ht="48.75" customHeight="1">
      <c r="A104" s="18">
        <v>12.0</v>
      </c>
      <c r="B104" s="19" t="s">
        <v>180</v>
      </c>
      <c r="C104" s="20" t="s">
        <v>189</v>
      </c>
      <c r="D104" s="13"/>
      <c r="E104" s="31"/>
      <c r="F104" s="31"/>
      <c r="G104" s="34"/>
      <c r="H104" s="31"/>
      <c r="I104" s="19"/>
      <c r="J104" s="36"/>
      <c r="K104" s="36"/>
      <c r="L104" s="36"/>
      <c r="M104" s="34"/>
    </row>
    <row r="105" ht="48.75" customHeight="1">
      <c r="A105" s="6"/>
      <c r="B105" s="2"/>
      <c r="C105" s="2"/>
      <c r="D105" s="2"/>
      <c r="E105" s="2"/>
      <c r="F105" s="2"/>
      <c r="G105" s="2"/>
      <c r="H105" s="2"/>
      <c r="J105" s="7" t="s">
        <v>7</v>
      </c>
    </row>
    <row r="106" ht="48.75" customHeight="1">
      <c r="A106" s="9" t="s">
        <v>2</v>
      </c>
      <c r="B106" s="9" t="s">
        <v>3</v>
      </c>
      <c r="C106" s="9" t="s">
        <v>4</v>
      </c>
      <c r="E106" s="10"/>
      <c r="F106" s="10"/>
      <c r="G106" s="11" t="s">
        <v>5</v>
      </c>
      <c r="H106" s="12" t="s">
        <v>201</v>
      </c>
      <c r="I106" s="13"/>
      <c r="J106" s="14">
        <v>1.0</v>
      </c>
      <c r="K106" s="14">
        <v>2.0</v>
      </c>
      <c r="L106" s="14">
        <v>3.0</v>
      </c>
      <c r="M106" s="11" t="s">
        <v>7</v>
      </c>
    </row>
    <row r="107" ht="48.75" customHeight="1">
      <c r="A107" s="18">
        <v>1.0</v>
      </c>
      <c r="B107" s="19" t="s">
        <v>171</v>
      </c>
      <c r="C107" s="20" t="s">
        <v>172</v>
      </c>
      <c r="D107" s="13"/>
      <c r="E107" s="37" t="s">
        <v>86</v>
      </c>
      <c r="F107" s="38">
        <v>0.7638888888888888</v>
      </c>
      <c r="G107" s="39"/>
      <c r="H107" s="40"/>
      <c r="I107" s="41"/>
      <c r="J107" s="42"/>
      <c r="K107" s="42"/>
      <c r="L107" s="42"/>
      <c r="M107" s="39"/>
    </row>
    <row r="108" ht="48.75" customHeight="1">
      <c r="A108" s="18">
        <v>2.0</v>
      </c>
      <c r="B108" s="19" t="s">
        <v>155</v>
      </c>
      <c r="C108" s="20" t="s">
        <v>156</v>
      </c>
      <c r="D108" s="13"/>
      <c r="E108" s="31"/>
      <c r="F108" s="31"/>
      <c r="G108" s="39"/>
      <c r="H108" s="31"/>
      <c r="I108" s="41"/>
      <c r="J108" s="42"/>
      <c r="K108" s="42"/>
      <c r="L108" s="42"/>
      <c r="M108" s="39"/>
    </row>
    <row r="109" ht="48.75" customHeight="1">
      <c r="A109" s="18">
        <v>3.0</v>
      </c>
      <c r="B109" s="19" t="s">
        <v>176</v>
      </c>
      <c r="C109" s="20" t="s">
        <v>139</v>
      </c>
      <c r="D109" s="13"/>
      <c r="E109" s="32" t="s">
        <v>177</v>
      </c>
      <c r="F109" s="33">
        <v>0.7638888888888888</v>
      </c>
      <c r="G109" s="34"/>
      <c r="H109" s="35"/>
      <c r="I109" s="19"/>
      <c r="J109" s="36"/>
      <c r="K109" s="36"/>
      <c r="L109" s="36"/>
      <c r="M109" s="34"/>
    </row>
    <row r="110" ht="48.75" customHeight="1">
      <c r="A110" s="18">
        <v>4.0</v>
      </c>
      <c r="B110" s="19" t="s">
        <v>174</v>
      </c>
      <c r="C110" s="20" t="s">
        <v>143</v>
      </c>
      <c r="D110" s="13"/>
      <c r="E110" s="31"/>
      <c r="F110" s="31"/>
      <c r="G110" s="34"/>
      <c r="H110" s="31"/>
      <c r="I110" s="19"/>
      <c r="J110" s="36"/>
      <c r="K110" s="36"/>
      <c r="L110" s="36"/>
      <c r="M110" s="34"/>
    </row>
    <row r="111" ht="48.75" customHeight="1">
      <c r="A111" s="18">
        <v>5.0</v>
      </c>
      <c r="B111" s="19" t="s">
        <v>131</v>
      </c>
      <c r="C111" s="20" t="s">
        <v>132</v>
      </c>
      <c r="D111" s="13"/>
      <c r="E111" s="37" t="s">
        <v>86</v>
      </c>
      <c r="F111" s="38">
        <v>0.7986111111111112</v>
      </c>
      <c r="G111" s="39"/>
      <c r="H111" s="40"/>
      <c r="I111" s="41"/>
      <c r="J111" s="42"/>
      <c r="K111" s="42"/>
      <c r="L111" s="42"/>
      <c r="M111" s="39"/>
    </row>
    <row r="112" ht="48.75" customHeight="1">
      <c r="A112" s="18">
        <v>6.0</v>
      </c>
      <c r="B112" s="19" t="s">
        <v>79</v>
      </c>
      <c r="C112" s="20" t="s">
        <v>183</v>
      </c>
      <c r="D112" s="13"/>
      <c r="E112" s="31"/>
      <c r="F112" s="31"/>
      <c r="G112" s="39"/>
      <c r="H112" s="31"/>
      <c r="I112" s="41"/>
      <c r="J112" s="42"/>
      <c r="K112" s="42"/>
      <c r="L112" s="42"/>
      <c r="M112" s="39"/>
    </row>
    <row r="113" ht="48.75" customHeight="1">
      <c r="A113" s="18">
        <v>7.0</v>
      </c>
      <c r="B113" s="19" t="s">
        <v>182</v>
      </c>
      <c r="C113" s="20" t="s">
        <v>184</v>
      </c>
      <c r="D113" s="13"/>
      <c r="E113" s="32" t="s">
        <v>177</v>
      </c>
      <c r="F113" s="33">
        <v>0.7986111111111112</v>
      </c>
      <c r="G113" s="34"/>
      <c r="H113" s="35"/>
      <c r="I113" s="19"/>
      <c r="J113" s="36"/>
      <c r="K113" s="36"/>
      <c r="L113" s="36"/>
      <c r="M113" s="34"/>
    </row>
    <row r="114" ht="48.75" customHeight="1">
      <c r="A114" s="18">
        <v>8.0</v>
      </c>
      <c r="B114" s="19" t="s">
        <v>179</v>
      </c>
      <c r="C114" s="20" t="s">
        <v>185</v>
      </c>
      <c r="D114" s="13"/>
      <c r="E114" s="31"/>
      <c r="F114" s="31"/>
      <c r="G114" s="34"/>
      <c r="H114" s="31"/>
      <c r="I114" s="19"/>
      <c r="J114" s="36"/>
      <c r="K114" s="36"/>
      <c r="L114" s="36"/>
      <c r="M114" s="34"/>
      <c r="N114" s="1"/>
    </row>
    <row r="115" ht="48.75" customHeight="1">
      <c r="A115" s="18">
        <v>9.0</v>
      </c>
      <c r="B115" s="19" t="s">
        <v>175</v>
      </c>
      <c r="C115" s="20" t="s">
        <v>186</v>
      </c>
      <c r="D115" s="13"/>
      <c r="E115" s="37" t="s">
        <v>86</v>
      </c>
      <c r="F115" s="38">
        <v>0.8333333333333334</v>
      </c>
      <c r="G115" s="39"/>
      <c r="H115" s="40"/>
      <c r="I115" s="41"/>
      <c r="J115" s="42"/>
      <c r="K115" s="42"/>
      <c r="L115" s="42"/>
      <c r="M115" s="39"/>
    </row>
    <row r="116" ht="48.75" customHeight="1">
      <c r="A116" s="18">
        <v>10.0</v>
      </c>
      <c r="B116" s="19" t="s">
        <v>130</v>
      </c>
      <c r="C116" s="20" t="s">
        <v>187</v>
      </c>
      <c r="D116" s="13"/>
      <c r="E116" s="31"/>
      <c r="F116" s="31"/>
      <c r="G116" s="39"/>
      <c r="H116" s="31"/>
      <c r="I116" s="41"/>
      <c r="J116" s="42"/>
      <c r="K116" s="42"/>
      <c r="L116" s="42"/>
      <c r="M116" s="39"/>
    </row>
    <row r="117" ht="48.75" customHeight="1">
      <c r="A117" s="18">
        <v>11.0</v>
      </c>
      <c r="B117" s="19" t="s">
        <v>93</v>
      </c>
      <c r="C117" s="20" t="s">
        <v>188</v>
      </c>
      <c r="D117" s="13"/>
      <c r="E117" s="32" t="s">
        <v>177</v>
      </c>
      <c r="F117" s="33">
        <v>0.8333333333333334</v>
      </c>
      <c r="G117" s="34"/>
      <c r="H117" s="35"/>
      <c r="I117" s="19"/>
      <c r="J117" s="36"/>
      <c r="K117" s="36"/>
      <c r="L117" s="36"/>
      <c r="M117" s="34"/>
    </row>
    <row r="118" ht="48.75" customHeight="1">
      <c r="A118" s="18">
        <v>12.0</v>
      </c>
      <c r="B118" s="19" t="s">
        <v>180</v>
      </c>
      <c r="C118" s="20" t="s">
        <v>189</v>
      </c>
      <c r="D118" s="13"/>
      <c r="E118" s="31"/>
      <c r="F118" s="31"/>
      <c r="G118" s="34"/>
      <c r="H118" s="31"/>
      <c r="I118" s="19"/>
      <c r="J118" s="36"/>
      <c r="K118" s="36"/>
      <c r="L118" s="36"/>
      <c r="M118" s="34"/>
    </row>
    <row r="119" ht="48.75" customHeight="1">
      <c r="A119" s="6"/>
      <c r="B119" s="2"/>
      <c r="C119" s="2"/>
      <c r="D119" s="2"/>
      <c r="E119" s="2"/>
      <c r="F119" s="2"/>
      <c r="G119" s="2"/>
      <c r="H119" s="2"/>
      <c r="J119" s="7" t="s">
        <v>7</v>
      </c>
    </row>
    <row r="120" ht="48.75" customHeight="1">
      <c r="A120" s="9" t="s">
        <v>2</v>
      </c>
      <c r="B120" s="9" t="s">
        <v>3</v>
      </c>
      <c r="C120" s="9" t="s">
        <v>4</v>
      </c>
      <c r="E120" s="10"/>
      <c r="F120" s="10"/>
      <c r="G120" s="11" t="s">
        <v>5</v>
      </c>
      <c r="H120" s="12" t="s">
        <v>201</v>
      </c>
      <c r="I120" s="13"/>
      <c r="J120" s="14">
        <v>1.0</v>
      </c>
      <c r="K120" s="14">
        <v>2.0</v>
      </c>
      <c r="L120" s="14">
        <v>3.0</v>
      </c>
      <c r="M120" s="11" t="s">
        <v>7</v>
      </c>
    </row>
    <row r="121" ht="48.75" customHeight="1">
      <c r="A121" s="18">
        <v>1.0</v>
      </c>
      <c r="B121" s="19" t="s">
        <v>171</v>
      </c>
      <c r="C121" s="20" t="s">
        <v>172</v>
      </c>
      <c r="D121" s="13"/>
      <c r="E121" s="37" t="s">
        <v>86</v>
      </c>
      <c r="F121" s="38">
        <v>0.7638888888888888</v>
      </c>
      <c r="G121" s="39"/>
      <c r="H121" s="40"/>
      <c r="I121" s="41"/>
      <c r="J121" s="42"/>
      <c r="K121" s="42"/>
      <c r="L121" s="42"/>
      <c r="M121" s="39"/>
    </row>
    <row r="122" ht="48.75" customHeight="1">
      <c r="A122" s="18">
        <v>2.0</v>
      </c>
      <c r="B122" s="19" t="s">
        <v>155</v>
      </c>
      <c r="C122" s="20" t="s">
        <v>156</v>
      </c>
      <c r="D122" s="13"/>
      <c r="E122" s="31"/>
      <c r="F122" s="31"/>
      <c r="G122" s="39"/>
      <c r="H122" s="31"/>
      <c r="I122" s="41"/>
      <c r="J122" s="42"/>
      <c r="K122" s="42"/>
      <c r="L122" s="42"/>
      <c r="M122" s="39"/>
    </row>
    <row r="123" ht="48.75" customHeight="1">
      <c r="A123" s="18">
        <v>3.0</v>
      </c>
      <c r="B123" s="19" t="s">
        <v>176</v>
      </c>
      <c r="C123" s="20" t="s">
        <v>139</v>
      </c>
      <c r="D123" s="13"/>
      <c r="E123" s="32" t="s">
        <v>177</v>
      </c>
      <c r="F123" s="33">
        <v>0.7638888888888888</v>
      </c>
      <c r="G123" s="34"/>
      <c r="H123" s="35"/>
      <c r="I123" s="19"/>
      <c r="J123" s="36"/>
      <c r="K123" s="36"/>
      <c r="L123" s="36"/>
      <c r="M123" s="34"/>
    </row>
    <row r="124" ht="48.75" customHeight="1">
      <c r="A124" s="18">
        <v>4.0</v>
      </c>
      <c r="B124" s="19" t="s">
        <v>174</v>
      </c>
      <c r="C124" s="20" t="s">
        <v>143</v>
      </c>
      <c r="D124" s="13"/>
      <c r="E124" s="31"/>
      <c r="F124" s="31"/>
      <c r="G124" s="34"/>
      <c r="H124" s="31"/>
      <c r="I124" s="19"/>
      <c r="J124" s="36"/>
      <c r="K124" s="36"/>
      <c r="L124" s="36"/>
      <c r="M124" s="34"/>
    </row>
    <row r="125" ht="48.75" customHeight="1">
      <c r="A125" s="18">
        <v>5.0</v>
      </c>
      <c r="B125" s="19" t="s">
        <v>131</v>
      </c>
      <c r="C125" s="20" t="s">
        <v>132</v>
      </c>
      <c r="D125" s="13"/>
      <c r="E125" s="37" t="s">
        <v>86</v>
      </c>
      <c r="F125" s="38">
        <v>0.7986111111111112</v>
      </c>
      <c r="G125" s="39"/>
      <c r="H125" s="40"/>
      <c r="I125" s="41"/>
      <c r="J125" s="42"/>
      <c r="K125" s="42"/>
      <c r="L125" s="42"/>
      <c r="M125" s="39"/>
    </row>
    <row r="126" ht="48.75" customHeight="1">
      <c r="A126" s="18">
        <v>6.0</v>
      </c>
      <c r="B126" s="19" t="s">
        <v>79</v>
      </c>
      <c r="C126" s="20" t="s">
        <v>183</v>
      </c>
      <c r="D126" s="13"/>
      <c r="E126" s="31"/>
      <c r="F126" s="31"/>
      <c r="G126" s="39"/>
      <c r="H126" s="31"/>
      <c r="I126" s="41"/>
      <c r="J126" s="42"/>
      <c r="K126" s="42"/>
      <c r="L126" s="42"/>
      <c r="M126" s="39"/>
    </row>
    <row r="127" ht="48.75" customHeight="1">
      <c r="A127" s="18">
        <v>7.0</v>
      </c>
      <c r="B127" s="19" t="s">
        <v>182</v>
      </c>
      <c r="C127" s="20" t="s">
        <v>184</v>
      </c>
      <c r="D127" s="13"/>
      <c r="E127" s="32" t="s">
        <v>177</v>
      </c>
      <c r="F127" s="33">
        <v>0.7986111111111112</v>
      </c>
      <c r="G127" s="34"/>
      <c r="H127" s="35"/>
      <c r="I127" s="19"/>
      <c r="J127" s="36"/>
      <c r="K127" s="36"/>
      <c r="L127" s="36"/>
      <c r="M127" s="34"/>
    </row>
    <row r="128" ht="48.75" customHeight="1">
      <c r="A128" s="18">
        <v>8.0</v>
      </c>
      <c r="B128" s="19" t="s">
        <v>179</v>
      </c>
      <c r="C128" s="20" t="s">
        <v>185</v>
      </c>
      <c r="D128" s="13"/>
      <c r="E128" s="31"/>
      <c r="F128" s="31"/>
      <c r="G128" s="34"/>
      <c r="H128" s="31"/>
      <c r="I128" s="19"/>
      <c r="J128" s="36"/>
      <c r="K128" s="36"/>
      <c r="L128" s="36"/>
      <c r="M128" s="34"/>
    </row>
    <row r="129" ht="48.75" customHeight="1">
      <c r="A129" s="18">
        <v>9.0</v>
      </c>
      <c r="B129" s="19" t="s">
        <v>175</v>
      </c>
      <c r="C129" s="20" t="s">
        <v>186</v>
      </c>
      <c r="D129" s="13"/>
      <c r="E129" s="37" t="s">
        <v>86</v>
      </c>
      <c r="F129" s="38">
        <v>0.8333333333333334</v>
      </c>
      <c r="G129" s="39"/>
      <c r="H129" s="40"/>
      <c r="I129" s="41"/>
      <c r="J129" s="42"/>
      <c r="K129" s="42"/>
      <c r="L129" s="42"/>
      <c r="M129" s="39"/>
    </row>
    <row r="130" ht="48.75" customHeight="1">
      <c r="A130" s="18">
        <v>10.0</v>
      </c>
      <c r="B130" s="19" t="s">
        <v>130</v>
      </c>
      <c r="C130" s="20" t="s">
        <v>187</v>
      </c>
      <c r="D130" s="13"/>
      <c r="E130" s="31"/>
      <c r="F130" s="31"/>
      <c r="G130" s="39"/>
      <c r="H130" s="31"/>
      <c r="I130" s="41"/>
      <c r="J130" s="42"/>
      <c r="K130" s="42"/>
      <c r="L130" s="42"/>
      <c r="M130" s="39"/>
    </row>
    <row r="131" ht="48.75" customHeight="1">
      <c r="A131" s="18">
        <v>11.0</v>
      </c>
      <c r="B131" s="19" t="s">
        <v>93</v>
      </c>
      <c r="C131" s="20" t="s">
        <v>188</v>
      </c>
      <c r="D131" s="13"/>
      <c r="E131" s="32" t="s">
        <v>177</v>
      </c>
      <c r="F131" s="33">
        <v>0.8333333333333334</v>
      </c>
      <c r="G131" s="34"/>
      <c r="H131" s="35"/>
      <c r="I131" s="19"/>
      <c r="J131" s="36"/>
      <c r="K131" s="36"/>
      <c r="L131" s="36"/>
      <c r="M131" s="34"/>
    </row>
    <row r="132" ht="48.75" customHeight="1">
      <c r="A132" s="18">
        <v>12.0</v>
      </c>
      <c r="B132" s="19" t="s">
        <v>180</v>
      </c>
      <c r="C132" s="20" t="s">
        <v>189</v>
      </c>
      <c r="D132" s="13"/>
      <c r="E132" s="31"/>
      <c r="F132" s="31"/>
      <c r="G132" s="34"/>
      <c r="H132" s="31"/>
      <c r="I132" s="19"/>
      <c r="J132" s="36"/>
      <c r="K132" s="36"/>
      <c r="L132" s="36"/>
      <c r="M132" s="34"/>
    </row>
    <row r="133" ht="48.75" customHeight="1">
      <c r="A133" s="6"/>
      <c r="B133" s="2"/>
      <c r="C133" s="2"/>
      <c r="D133" s="2"/>
      <c r="E133" s="2"/>
      <c r="F133" s="2"/>
      <c r="G133" s="2"/>
      <c r="H133" s="2"/>
      <c r="J133" s="7" t="s">
        <v>7</v>
      </c>
    </row>
    <row r="134" ht="48.75" customHeight="1">
      <c r="A134" s="9" t="s">
        <v>2</v>
      </c>
      <c r="B134" s="9" t="s">
        <v>3</v>
      </c>
      <c r="C134" s="9" t="s">
        <v>4</v>
      </c>
      <c r="E134" s="10"/>
      <c r="F134" s="10"/>
      <c r="G134" s="11" t="s">
        <v>5</v>
      </c>
      <c r="H134" s="12" t="s">
        <v>201</v>
      </c>
      <c r="I134" s="13"/>
      <c r="J134" s="14">
        <v>1.0</v>
      </c>
      <c r="K134" s="14">
        <v>2.0</v>
      </c>
      <c r="L134" s="14">
        <v>3.0</v>
      </c>
      <c r="M134" s="11" t="s">
        <v>7</v>
      </c>
    </row>
    <row r="135" ht="48.75" customHeight="1">
      <c r="A135" s="18">
        <v>1.0</v>
      </c>
      <c r="B135" s="19" t="s">
        <v>171</v>
      </c>
      <c r="C135" s="20" t="s">
        <v>172</v>
      </c>
      <c r="D135" s="13"/>
      <c r="E135" s="37" t="s">
        <v>86</v>
      </c>
      <c r="F135" s="38">
        <v>0.7638888888888888</v>
      </c>
      <c r="G135" s="39"/>
      <c r="H135" s="40"/>
      <c r="I135" s="41"/>
      <c r="J135" s="42"/>
      <c r="K135" s="42"/>
      <c r="L135" s="42"/>
      <c r="M135" s="39"/>
    </row>
    <row r="136" ht="48.75" customHeight="1">
      <c r="A136" s="18">
        <v>2.0</v>
      </c>
      <c r="B136" s="19" t="s">
        <v>155</v>
      </c>
      <c r="C136" s="20" t="s">
        <v>156</v>
      </c>
      <c r="D136" s="13"/>
      <c r="E136" s="31"/>
      <c r="F136" s="31"/>
      <c r="G136" s="39"/>
      <c r="H136" s="31"/>
      <c r="I136" s="41"/>
      <c r="J136" s="42"/>
      <c r="K136" s="42"/>
      <c r="L136" s="42"/>
      <c r="M136" s="39"/>
    </row>
    <row r="137" ht="48.75" customHeight="1">
      <c r="A137" s="18">
        <v>3.0</v>
      </c>
      <c r="B137" s="19" t="s">
        <v>176</v>
      </c>
      <c r="C137" s="20" t="s">
        <v>139</v>
      </c>
      <c r="D137" s="13"/>
      <c r="E137" s="32" t="s">
        <v>177</v>
      </c>
      <c r="F137" s="33">
        <v>0.7638888888888888</v>
      </c>
      <c r="G137" s="34"/>
      <c r="H137" s="35"/>
      <c r="I137" s="19"/>
      <c r="J137" s="36"/>
      <c r="K137" s="36"/>
      <c r="L137" s="36"/>
      <c r="M137" s="34"/>
    </row>
    <row r="138" ht="48.75" customHeight="1">
      <c r="A138" s="18">
        <v>4.0</v>
      </c>
      <c r="B138" s="19" t="s">
        <v>174</v>
      </c>
      <c r="C138" s="20" t="s">
        <v>143</v>
      </c>
      <c r="D138" s="13"/>
      <c r="E138" s="31"/>
      <c r="F138" s="31"/>
      <c r="G138" s="34"/>
      <c r="H138" s="31"/>
      <c r="I138" s="19"/>
      <c r="J138" s="36"/>
      <c r="K138" s="36"/>
      <c r="L138" s="36"/>
      <c r="M138" s="34"/>
    </row>
    <row r="139" ht="48.75" customHeight="1">
      <c r="A139" s="18">
        <v>5.0</v>
      </c>
      <c r="B139" s="19" t="s">
        <v>131</v>
      </c>
      <c r="C139" s="20" t="s">
        <v>132</v>
      </c>
      <c r="D139" s="13"/>
      <c r="E139" s="37" t="s">
        <v>86</v>
      </c>
      <c r="F139" s="38">
        <v>0.7986111111111112</v>
      </c>
      <c r="G139" s="39"/>
      <c r="H139" s="40"/>
      <c r="I139" s="41"/>
      <c r="J139" s="42"/>
      <c r="K139" s="42"/>
      <c r="L139" s="42"/>
      <c r="M139" s="39"/>
    </row>
    <row r="140" ht="48.75" customHeight="1">
      <c r="A140" s="18">
        <v>6.0</v>
      </c>
      <c r="B140" s="19" t="s">
        <v>79</v>
      </c>
      <c r="C140" s="20" t="s">
        <v>183</v>
      </c>
      <c r="D140" s="13"/>
      <c r="E140" s="31"/>
      <c r="F140" s="31"/>
      <c r="G140" s="39"/>
      <c r="H140" s="31"/>
      <c r="I140" s="41"/>
      <c r="J140" s="42"/>
      <c r="K140" s="42"/>
      <c r="L140" s="42"/>
      <c r="M140" s="39"/>
    </row>
    <row r="141" ht="48.75" customHeight="1">
      <c r="A141" s="18">
        <v>7.0</v>
      </c>
      <c r="B141" s="19" t="s">
        <v>182</v>
      </c>
      <c r="C141" s="20" t="s">
        <v>184</v>
      </c>
      <c r="D141" s="13"/>
      <c r="E141" s="32" t="s">
        <v>177</v>
      </c>
      <c r="F141" s="33">
        <v>0.7986111111111112</v>
      </c>
      <c r="G141" s="34"/>
      <c r="H141" s="35"/>
      <c r="I141" s="19"/>
      <c r="J141" s="36"/>
      <c r="K141" s="36"/>
      <c r="L141" s="36"/>
      <c r="M141" s="34"/>
    </row>
    <row r="142" ht="48.75" customHeight="1">
      <c r="A142" s="18">
        <v>8.0</v>
      </c>
      <c r="B142" s="19" t="s">
        <v>179</v>
      </c>
      <c r="C142" s="20" t="s">
        <v>185</v>
      </c>
      <c r="D142" s="13"/>
      <c r="E142" s="31"/>
      <c r="F142" s="31"/>
      <c r="G142" s="34"/>
      <c r="H142" s="31"/>
      <c r="I142" s="19"/>
      <c r="J142" s="36"/>
      <c r="K142" s="36"/>
      <c r="L142" s="36"/>
      <c r="M142" s="34"/>
    </row>
    <row r="143" ht="48.75" customHeight="1">
      <c r="A143" s="18">
        <v>9.0</v>
      </c>
      <c r="B143" s="19" t="s">
        <v>175</v>
      </c>
      <c r="C143" s="20" t="s">
        <v>186</v>
      </c>
      <c r="D143" s="13"/>
      <c r="E143" s="37" t="s">
        <v>86</v>
      </c>
      <c r="F143" s="38">
        <v>0.8333333333333334</v>
      </c>
      <c r="G143" s="39"/>
      <c r="H143" s="40"/>
      <c r="I143" s="41"/>
      <c r="J143" s="42"/>
      <c r="K143" s="42"/>
      <c r="L143" s="42"/>
      <c r="M143" s="39"/>
    </row>
    <row r="144" ht="48.75" customHeight="1">
      <c r="A144" s="18">
        <v>10.0</v>
      </c>
      <c r="B144" s="19" t="s">
        <v>130</v>
      </c>
      <c r="C144" s="20" t="s">
        <v>187</v>
      </c>
      <c r="D144" s="13"/>
      <c r="E144" s="31"/>
      <c r="F144" s="31"/>
      <c r="G144" s="39"/>
      <c r="H144" s="31"/>
      <c r="I144" s="41"/>
      <c r="J144" s="42"/>
      <c r="K144" s="42"/>
      <c r="L144" s="42"/>
      <c r="M144" s="39"/>
    </row>
    <row r="145" ht="48.75" customHeight="1">
      <c r="A145" s="18">
        <v>11.0</v>
      </c>
      <c r="B145" s="19" t="s">
        <v>93</v>
      </c>
      <c r="C145" s="20" t="s">
        <v>188</v>
      </c>
      <c r="D145" s="13"/>
      <c r="E145" s="32" t="s">
        <v>177</v>
      </c>
      <c r="F145" s="33">
        <v>0.8333333333333334</v>
      </c>
      <c r="G145" s="34"/>
      <c r="H145" s="35"/>
      <c r="I145" s="19"/>
      <c r="J145" s="36"/>
      <c r="K145" s="36"/>
      <c r="L145" s="36"/>
      <c r="M145" s="34"/>
    </row>
    <row r="146" ht="48.75" customHeight="1">
      <c r="A146" s="18">
        <v>12.0</v>
      </c>
      <c r="B146" s="19" t="s">
        <v>180</v>
      </c>
      <c r="C146" s="20" t="s">
        <v>189</v>
      </c>
      <c r="D146" s="13"/>
      <c r="E146" s="31"/>
      <c r="F146" s="31"/>
      <c r="G146" s="34"/>
      <c r="H146" s="31"/>
      <c r="I146" s="19"/>
      <c r="J146" s="36"/>
      <c r="K146" s="36"/>
      <c r="L146" s="36"/>
      <c r="M146" s="34"/>
    </row>
    <row r="147" ht="48.75" customHeight="1">
      <c r="A147" s="6"/>
      <c r="B147" s="2"/>
      <c r="C147" s="2"/>
      <c r="D147" s="2"/>
      <c r="E147" s="2"/>
      <c r="F147" s="2"/>
      <c r="G147" s="2"/>
      <c r="H147" s="2"/>
      <c r="J147" s="7" t="s">
        <v>7</v>
      </c>
    </row>
    <row r="148" ht="48.75" customHeight="1">
      <c r="A148" s="9" t="s">
        <v>2</v>
      </c>
      <c r="B148" s="9" t="s">
        <v>3</v>
      </c>
      <c r="C148" s="9" t="s">
        <v>4</v>
      </c>
      <c r="E148" s="10"/>
      <c r="F148" s="10"/>
      <c r="G148" s="11" t="s">
        <v>5</v>
      </c>
      <c r="H148" s="12" t="s">
        <v>201</v>
      </c>
      <c r="I148" s="13"/>
      <c r="J148" s="14">
        <v>1.0</v>
      </c>
      <c r="K148" s="14">
        <v>2.0</v>
      </c>
      <c r="L148" s="14">
        <v>3.0</v>
      </c>
      <c r="M148" s="11" t="s">
        <v>7</v>
      </c>
    </row>
    <row r="149" ht="48.75" customHeight="1">
      <c r="A149" s="18">
        <v>1.0</v>
      </c>
      <c r="B149" s="19" t="s">
        <v>171</v>
      </c>
      <c r="C149" s="20" t="s">
        <v>172</v>
      </c>
      <c r="D149" s="13"/>
      <c r="E149" s="37" t="s">
        <v>86</v>
      </c>
      <c r="F149" s="38">
        <v>0.7638888888888888</v>
      </c>
      <c r="G149" s="39"/>
      <c r="H149" s="40"/>
      <c r="I149" s="41"/>
      <c r="J149" s="42"/>
      <c r="K149" s="42"/>
      <c r="L149" s="42"/>
      <c r="M149" s="39"/>
    </row>
    <row r="150" ht="48.75" customHeight="1">
      <c r="A150" s="18">
        <v>2.0</v>
      </c>
      <c r="B150" s="19" t="s">
        <v>155</v>
      </c>
      <c r="C150" s="20" t="s">
        <v>156</v>
      </c>
      <c r="D150" s="13"/>
      <c r="E150" s="31"/>
      <c r="F150" s="31"/>
      <c r="G150" s="39"/>
      <c r="H150" s="31"/>
      <c r="I150" s="41"/>
      <c r="J150" s="42"/>
      <c r="K150" s="42"/>
      <c r="L150" s="42"/>
      <c r="M150" s="39"/>
    </row>
    <row r="151" ht="48.75" customHeight="1">
      <c r="A151" s="18">
        <v>3.0</v>
      </c>
      <c r="B151" s="19" t="s">
        <v>176</v>
      </c>
      <c r="C151" s="20" t="s">
        <v>139</v>
      </c>
      <c r="D151" s="13"/>
      <c r="E151" s="32" t="s">
        <v>177</v>
      </c>
      <c r="F151" s="33">
        <v>0.7638888888888888</v>
      </c>
      <c r="G151" s="34"/>
      <c r="H151" s="35"/>
      <c r="I151" s="19"/>
      <c r="J151" s="36"/>
      <c r="K151" s="36"/>
      <c r="L151" s="36"/>
      <c r="M151" s="34"/>
    </row>
    <row r="152" ht="48.75" customHeight="1">
      <c r="A152" s="18">
        <v>4.0</v>
      </c>
      <c r="B152" s="19" t="s">
        <v>174</v>
      </c>
      <c r="C152" s="20" t="s">
        <v>143</v>
      </c>
      <c r="D152" s="13"/>
      <c r="E152" s="31"/>
      <c r="F152" s="31"/>
      <c r="G152" s="34"/>
      <c r="H152" s="31"/>
      <c r="I152" s="19"/>
      <c r="J152" s="36"/>
      <c r="K152" s="36"/>
      <c r="L152" s="36"/>
      <c r="M152" s="34"/>
    </row>
    <row r="153" ht="48.75" customHeight="1">
      <c r="A153" s="18">
        <v>5.0</v>
      </c>
      <c r="B153" s="19" t="s">
        <v>131</v>
      </c>
      <c r="C153" s="20" t="s">
        <v>132</v>
      </c>
      <c r="D153" s="13"/>
      <c r="E153" s="37" t="s">
        <v>86</v>
      </c>
      <c r="F153" s="38">
        <v>0.7986111111111112</v>
      </c>
      <c r="G153" s="39"/>
      <c r="H153" s="40"/>
      <c r="I153" s="41"/>
      <c r="J153" s="42"/>
      <c r="K153" s="42"/>
      <c r="L153" s="42"/>
      <c r="M153" s="39"/>
    </row>
    <row r="154" ht="48.75" customHeight="1">
      <c r="A154" s="18">
        <v>6.0</v>
      </c>
      <c r="B154" s="19" t="s">
        <v>79</v>
      </c>
      <c r="C154" s="20" t="s">
        <v>183</v>
      </c>
      <c r="D154" s="13"/>
      <c r="E154" s="31"/>
      <c r="F154" s="31"/>
      <c r="G154" s="39"/>
      <c r="H154" s="31"/>
      <c r="I154" s="41"/>
      <c r="J154" s="42"/>
      <c r="K154" s="42"/>
      <c r="L154" s="42"/>
      <c r="M154" s="39"/>
    </row>
    <row r="155" ht="48.75" customHeight="1">
      <c r="A155" s="18">
        <v>7.0</v>
      </c>
      <c r="B155" s="19" t="s">
        <v>182</v>
      </c>
      <c r="C155" s="20" t="s">
        <v>184</v>
      </c>
      <c r="D155" s="13"/>
      <c r="E155" s="32" t="s">
        <v>177</v>
      </c>
      <c r="F155" s="33">
        <v>0.7986111111111112</v>
      </c>
      <c r="G155" s="34"/>
      <c r="H155" s="35"/>
      <c r="I155" s="19"/>
      <c r="J155" s="36"/>
      <c r="K155" s="36"/>
      <c r="L155" s="36"/>
      <c r="M155" s="34"/>
    </row>
    <row r="156" ht="48.75" customHeight="1">
      <c r="A156" s="18">
        <v>8.0</v>
      </c>
      <c r="B156" s="19" t="s">
        <v>179</v>
      </c>
      <c r="C156" s="20" t="s">
        <v>185</v>
      </c>
      <c r="D156" s="13"/>
      <c r="E156" s="31"/>
      <c r="F156" s="31"/>
      <c r="G156" s="34"/>
      <c r="H156" s="31"/>
      <c r="I156" s="19"/>
      <c r="J156" s="36"/>
      <c r="K156" s="36"/>
      <c r="L156" s="36"/>
      <c r="M156" s="34"/>
    </row>
    <row r="157" ht="48.75" customHeight="1">
      <c r="A157" s="18">
        <v>9.0</v>
      </c>
      <c r="B157" s="19" t="s">
        <v>175</v>
      </c>
      <c r="C157" s="20" t="s">
        <v>186</v>
      </c>
      <c r="D157" s="13"/>
      <c r="E157" s="37" t="s">
        <v>86</v>
      </c>
      <c r="F157" s="38">
        <v>0.8333333333333334</v>
      </c>
      <c r="G157" s="39"/>
      <c r="H157" s="40"/>
      <c r="I157" s="41"/>
      <c r="J157" s="42"/>
      <c r="K157" s="42"/>
      <c r="L157" s="42"/>
      <c r="M157" s="39"/>
    </row>
    <row r="158" ht="48.75" customHeight="1">
      <c r="A158" s="18">
        <v>10.0</v>
      </c>
      <c r="B158" s="19" t="s">
        <v>130</v>
      </c>
      <c r="C158" s="20" t="s">
        <v>187</v>
      </c>
      <c r="D158" s="13"/>
      <c r="E158" s="31"/>
      <c r="F158" s="31"/>
      <c r="G158" s="39"/>
      <c r="H158" s="31"/>
      <c r="I158" s="41"/>
      <c r="J158" s="42"/>
      <c r="K158" s="42"/>
      <c r="L158" s="42"/>
      <c r="M158" s="39"/>
    </row>
    <row r="159" ht="48.75" customHeight="1">
      <c r="A159" s="18">
        <v>11.0</v>
      </c>
      <c r="B159" s="19" t="s">
        <v>93</v>
      </c>
      <c r="C159" s="20" t="s">
        <v>188</v>
      </c>
      <c r="D159" s="13"/>
      <c r="E159" s="32" t="s">
        <v>177</v>
      </c>
      <c r="F159" s="33">
        <v>0.8333333333333334</v>
      </c>
      <c r="G159" s="34"/>
      <c r="H159" s="35"/>
      <c r="I159" s="19"/>
      <c r="J159" s="36"/>
      <c r="K159" s="36"/>
      <c r="L159" s="36"/>
      <c r="M159" s="34"/>
    </row>
    <row r="160" ht="48.75" customHeight="1">
      <c r="A160" s="18">
        <v>12.0</v>
      </c>
      <c r="B160" s="19" t="s">
        <v>180</v>
      </c>
      <c r="C160" s="20" t="s">
        <v>189</v>
      </c>
      <c r="D160" s="13"/>
      <c r="E160" s="31"/>
      <c r="F160" s="31"/>
      <c r="G160" s="34"/>
      <c r="H160" s="31"/>
      <c r="I160" s="19"/>
      <c r="J160" s="36"/>
      <c r="K160" s="36"/>
      <c r="L160" s="36"/>
      <c r="M160" s="34"/>
    </row>
    <row r="161" ht="48.75" customHeight="1">
      <c r="A161" s="6"/>
      <c r="B161" s="2"/>
      <c r="C161" s="2"/>
      <c r="D161" s="2"/>
      <c r="E161" s="2"/>
      <c r="F161" s="2"/>
      <c r="G161" s="2"/>
      <c r="H161" s="2"/>
      <c r="J161" s="7" t="s">
        <v>7</v>
      </c>
    </row>
    <row r="162" ht="48.75" customHeight="1">
      <c r="A162" s="9" t="s">
        <v>2</v>
      </c>
      <c r="B162" s="9" t="s">
        <v>3</v>
      </c>
      <c r="C162" s="9" t="s">
        <v>4</v>
      </c>
      <c r="E162" s="10"/>
      <c r="F162" s="10"/>
      <c r="G162" s="11" t="s">
        <v>5</v>
      </c>
      <c r="H162" s="12" t="s">
        <v>201</v>
      </c>
      <c r="I162" s="13"/>
      <c r="J162" s="14">
        <v>1.0</v>
      </c>
      <c r="K162" s="14">
        <v>2.0</v>
      </c>
      <c r="L162" s="14">
        <v>3.0</v>
      </c>
      <c r="M162" s="11" t="s">
        <v>7</v>
      </c>
    </row>
    <row r="163" ht="48.75" customHeight="1">
      <c r="A163" s="18">
        <v>1.0</v>
      </c>
      <c r="B163" s="19" t="s">
        <v>171</v>
      </c>
      <c r="C163" s="20" t="s">
        <v>172</v>
      </c>
      <c r="D163" s="13"/>
      <c r="E163" s="37" t="s">
        <v>86</v>
      </c>
      <c r="F163" s="38">
        <v>0.7638888888888888</v>
      </c>
      <c r="G163" s="39"/>
      <c r="H163" s="40"/>
      <c r="I163" s="41"/>
      <c r="J163" s="42"/>
      <c r="K163" s="42"/>
      <c r="L163" s="42"/>
      <c r="M163" s="39"/>
    </row>
    <row r="164" ht="48.75" customHeight="1">
      <c r="A164" s="18">
        <v>2.0</v>
      </c>
      <c r="B164" s="19" t="s">
        <v>155</v>
      </c>
      <c r="C164" s="20" t="s">
        <v>156</v>
      </c>
      <c r="D164" s="13"/>
      <c r="E164" s="31"/>
      <c r="F164" s="31"/>
      <c r="G164" s="39"/>
      <c r="H164" s="31"/>
      <c r="I164" s="41"/>
      <c r="J164" s="42"/>
      <c r="K164" s="42"/>
      <c r="L164" s="42"/>
      <c r="M164" s="39"/>
    </row>
    <row r="165" ht="48.75" customHeight="1">
      <c r="A165" s="18">
        <v>3.0</v>
      </c>
      <c r="B165" s="19" t="s">
        <v>176</v>
      </c>
      <c r="C165" s="20" t="s">
        <v>139</v>
      </c>
      <c r="D165" s="13"/>
      <c r="E165" s="32" t="s">
        <v>177</v>
      </c>
      <c r="F165" s="33">
        <v>0.7638888888888888</v>
      </c>
      <c r="G165" s="34"/>
      <c r="H165" s="35"/>
      <c r="I165" s="19"/>
      <c r="J165" s="36"/>
      <c r="K165" s="36"/>
      <c r="L165" s="36"/>
      <c r="M165" s="34"/>
    </row>
    <row r="166" ht="48.75" customHeight="1">
      <c r="A166" s="18">
        <v>4.0</v>
      </c>
      <c r="B166" s="19" t="s">
        <v>174</v>
      </c>
      <c r="C166" s="20" t="s">
        <v>143</v>
      </c>
      <c r="D166" s="13"/>
      <c r="E166" s="31"/>
      <c r="F166" s="31"/>
      <c r="G166" s="34"/>
      <c r="H166" s="31"/>
      <c r="I166" s="19"/>
      <c r="J166" s="36"/>
      <c r="K166" s="36"/>
      <c r="L166" s="36"/>
      <c r="M166" s="34"/>
    </row>
    <row r="167" ht="48.75" customHeight="1">
      <c r="A167" s="18">
        <v>5.0</v>
      </c>
      <c r="B167" s="19" t="s">
        <v>131</v>
      </c>
      <c r="C167" s="20" t="s">
        <v>132</v>
      </c>
      <c r="D167" s="13"/>
      <c r="E167" s="37" t="s">
        <v>86</v>
      </c>
      <c r="F167" s="38">
        <v>0.7986111111111112</v>
      </c>
      <c r="G167" s="39"/>
      <c r="H167" s="40"/>
      <c r="I167" s="41"/>
      <c r="J167" s="42"/>
      <c r="K167" s="42"/>
      <c r="L167" s="42"/>
      <c r="M167" s="39"/>
    </row>
    <row r="168" ht="48.75" customHeight="1">
      <c r="A168" s="18">
        <v>6.0</v>
      </c>
      <c r="B168" s="19" t="s">
        <v>79</v>
      </c>
      <c r="C168" s="20" t="s">
        <v>183</v>
      </c>
      <c r="D168" s="13"/>
      <c r="E168" s="31"/>
      <c r="F168" s="31"/>
      <c r="G168" s="39"/>
      <c r="H168" s="31"/>
      <c r="I168" s="41"/>
      <c r="J168" s="42"/>
      <c r="K168" s="42"/>
      <c r="L168" s="42"/>
      <c r="M168" s="39"/>
    </row>
    <row r="169" ht="48.75" customHeight="1">
      <c r="A169" s="18">
        <v>7.0</v>
      </c>
      <c r="B169" s="19" t="s">
        <v>182</v>
      </c>
      <c r="C169" s="20" t="s">
        <v>184</v>
      </c>
      <c r="D169" s="13"/>
      <c r="E169" s="32" t="s">
        <v>177</v>
      </c>
      <c r="F169" s="33">
        <v>0.7986111111111112</v>
      </c>
      <c r="G169" s="34"/>
      <c r="H169" s="35"/>
      <c r="I169" s="19"/>
      <c r="J169" s="36"/>
      <c r="K169" s="36"/>
      <c r="L169" s="36"/>
      <c r="M169" s="34"/>
    </row>
    <row r="170" ht="48.75" customHeight="1">
      <c r="A170" s="18">
        <v>8.0</v>
      </c>
      <c r="B170" s="19" t="s">
        <v>179</v>
      </c>
      <c r="C170" s="20" t="s">
        <v>185</v>
      </c>
      <c r="D170" s="13"/>
      <c r="E170" s="31"/>
      <c r="F170" s="31"/>
      <c r="G170" s="34"/>
      <c r="H170" s="31"/>
      <c r="I170" s="19"/>
      <c r="J170" s="36"/>
      <c r="K170" s="36"/>
      <c r="L170" s="36"/>
      <c r="M170" s="34"/>
    </row>
    <row r="171" ht="48.75" customHeight="1">
      <c r="A171" s="18">
        <v>9.0</v>
      </c>
      <c r="B171" s="19" t="s">
        <v>175</v>
      </c>
      <c r="C171" s="20" t="s">
        <v>186</v>
      </c>
      <c r="D171" s="13"/>
      <c r="E171" s="37" t="s">
        <v>86</v>
      </c>
      <c r="F171" s="38">
        <v>0.8333333333333334</v>
      </c>
      <c r="G171" s="39"/>
      <c r="H171" s="40"/>
      <c r="I171" s="41"/>
      <c r="J171" s="42"/>
      <c r="K171" s="42"/>
      <c r="L171" s="42"/>
      <c r="M171" s="39"/>
    </row>
    <row r="172" ht="48.75" customHeight="1">
      <c r="A172" s="18">
        <v>10.0</v>
      </c>
      <c r="B172" s="19" t="s">
        <v>130</v>
      </c>
      <c r="C172" s="20" t="s">
        <v>187</v>
      </c>
      <c r="D172" s="13"/>
      <c r="E172" s="31"/>
      <c r="F172" s="31"/>
      <c r="G172" s="39"/>
      <c r="H172" s="31"/>
      <c r="I172" s="41"/>
      <c r="J172" s="42"/>
      <c r="K172" s="42"/>
      <c r="L172" s="42"/>
      <c r="M172" s="39"/>
    </row>
    <row r="173" ht="48.75" customHeight="1">
      <c r="A173" s="18">
        <v>11.0</v>
      </c>
      <c r="B173" s="19" t="s">
        <v>93</v>
      </c>
      <c r="C173" s="20" t="s">
        <v>188</v>
      </c>
      <c r="D173" s="13"/>
      <c r="E173" s="32" t="s">
        <v>177</v>
      </c>
      <c r="F173" s="33">
        <v>0.8333333333333334</v>
      </c>
      <c r="G173" s="34"/>
      <c r="H173" s="35"/>
      <c r="I173" s="19"/>
      <c r="J173" s="36"/>
      <c r="K173" s="36"/>
      <c r="L173" s="36"/>
      <c r="M173" s="34"/>
    </row>
    <row r="174" ht="48.75" customHeight="1">
      <c r="A174" s="18">
        <v>12.0</v>
      </c>
      <c r="B174" s="19" t="s">
        <v>180</v>
      </c>
      <c r="C174" s="20" t="s">
        <v>189</v>
      </c>
      <c r="D174" s="13"/>
      <c r="E174" s="31"/>
      <c r="F174" s="31"/>
      <c r="G174" s="34"/>
      <c r="H174" s="31"/>
      <c r="I174" s="19"/>
      <c r="J174" s="36"/>
      <c r="K174" s="36"/>
      <c r="L174" s="36"/>
      <c r="M174" s="34"/>
    </row>
    <row r="175" ht="48.75" customHeight="1">
      <c r="A175" s="6"/>
      <c r="B175" s="2"/>
      <c r="C175" s="2"/>
      <c r="D175" s="2"/>
      <c r="E175" s="2"/>
      <c r="F175" s="2"/>
      <c r="G175" s="2"/>
      <c r="H175" s="2"/>
      <c r="J175" s="7" t="s">
        <v>7</v>
      </c>
    </row>
    <row r="176" ht="48.75" customHeight="1">
      <c r="A176" s="9" t="s">
        <v>2</v>
      </c>
      <c r="B176" s="9" t="s">
        <v>3</v>
      </c>
      <c r="C176" s="9" t="s">
        <v>4</v>
      </c>
      <c r="E176" s="10"/>
      <c r="F176" s="10"/>
      <c r="G176" s="11" t="s">
        <v>5</v>
      </c>
      <c r="H176" s="12" t="s">
        <v>201</v>
      </c>
      <c r="I176" s="13"/>
      <c r="J176" s="14">
        <v>1.0</v>
      </c>
      <c r="K176" s="14">
        <v>2.0</v>
      </c>
      <c r="L176" s="14">
        <v>3.0</v>
      </c>
      <c r="M176" s="11" t="s">
        <v>7</v>
      </c>
    </row>
    <row r="177" ht="48.75" customHeight="1">
      <c r="A177" s="18">
        <v>1.0</v>
      </c>
      <c r="B177" s="19" t="s">
        <v>171</v>
      </c>
      <c r="C177" s="20" t="s">
        <v>172</v>
      </c>
      <c r="D177" s="13"/>
      <c r="E177" s="37" t="s">
        <v>86</v>
      </c>
      <c r="F177" s="38">
        <v>0.7638888888888888</v>
      </c>
      <c r="G177" s="39"/>
      <c r="H177" s="40"/>
      <c r="I177" s="41"/>
      <c r="J177" s="42"/>
      <c r="K177" s="42"/>
      <c r="L177" s="42"/>
      <c r="M177" s="39"/>
    </row>
    <row r="178" ht="48.75" customHeight="1">
      <c r="A178" s="18">
        <v>2.0</v>
      </c>
      <c r="B178" s="19" t="s">
        <v>155</v>
      </c>
      <c r="C178" s="20" t="s">
        <v>156</v>
      </c>
      <c r="D178" s="13"/>
      <c r="E178" s="31"/>
      <c r="F178" s="31"/>
      <c r="G178" s="39"/>
      <c r="H178" s="31"/>
      <c r="I178" s="41"/>
      <c r="J178" s="42"/>
      <c r="K178" s="42"/>
      <c r="L178" s="42"/>
      <c r="M178" s="39"/>
    </row>
    <row r="179" ht="48.75" customHeight="1">
      <c r="A179" s="18">
        <v>3.0</v>
      </c>
      <c r="B179" s="19" t="s">
        <v>176</v>
      </c>
      <c r="C179" s="20" t="s">
        <v>139</v>
      </c>
      <c r="D179" s="13"/>
      <c r="E179" s="32" t="s">
        <v>177</v>
      </c>
      <c r="F179" s="33">
        <v>0.7638888888888888</v>
      </c>
      <c r="G179" s="34"/>
      <c r="H179" s="35"/>
      <c r="I179" s="19"/>
      <c r="J179" s="36"/>
      <c r="K179" s="36"/>
      <c r="L179" s="36"/>
      <c r="M179" s="34"/>
    </row>
    <row r="180" ht="48.75" customHeight="1">
      <c r="A180" s="18">
        <v>4.0</v>
      </c>
      <c r="B180" s="19" t="s">
        <v>174</v>
      </c>
      <c r="C180" s="20" t="s">
        <v>143</v>
      </c>
      <c r="D180" s="13"/>
      <c r="E180" s="31"/>
      <c r="F180" s="31"/>
      <c r="G180" s="34"/>
      <c r="H180" s="31"/>
      <c r="I180" s="19"/>
      <c r="J180" s="36"/>
      <c r="K180" s="36"/>
      <c r="L180" s="36"/>
      <c r="M180" s="34"/>
    </row>
    <row r="181" ht="48.75" customHeight="1">
      <c r="A181" s="18">
        <v>5.0</v>
      </c>
      <c r="B181" s="19" t="s">
        <v>131</v>
      </c>
      <c r="C181" s="20" t="s">
        <v>132</v>
      </c>
      <c r="D181" s="13"/>
      <c r="E181" s="37" t="s">
        <v>86</v>
      </c>
      <c r="F181" s="38">
        <v>0.7986111111111112</v>
      </c>
      <c r="G181" s="39"/>
      <c r="H181" s="40"/>
      <c r="I181" s="41"/>
      <c r="J181" s="42"/>
      <c r="K181" s="42"/>
      <c r="L181" s="42"/>
      <c r="M181" s="39"/>
    </row>
    <row r="182" ht="48.75" customHeight="1">
      <c r="A182" s="18">
        <v>6.0</v>
      </c>
      <c r="B182" s="19" t="s">
        <v>79</v>
      </c>
      <c r="C182" s="20" t="s">
        <v>183</v>
      </c>
      <c r="D182" s="13"/>
      <c r="E182" s="31"/>
      <c r="F182" s="31"/>
      <c r="G182" s="39"/>
      <c r="H182" s="31"/>
      <c r="I182" s="41"/>
      <c r="J182" s="42"/>
      <c r="K182" s="42"/>
      <c r="L182" s="42"/>
      <c r="M182" s="39"/>
    </row>
    <row r="183" ht="48.75" customHeight="1">
      <c r="A183" s="18">
        <v>7.0</v>
      </c>
      <c r="B183" s="19" t="s">
        <v>182</v>
      </c>
      <c r="C183" s="20" t="s">
        <v>184</v>
      </c>
      <c r="D183" s="13"/>
      <c r="E183" s="32" t="s">
        <v>177</v>
      </c>
      <c r="F183" s="33">
        <v>0.7986111111111112</v>
      </c>
      <c r="G183" s="34"/>
      <c r="H183" s="35"/>
      <c r="I183" s="19"/>
      <c r="J183" s="36"/>
      <c r="K183" s="36"/>
      <c r="L183" s="36"/>
      <c r="M183" s="34"/>
    </row>
    <row r="184" ht="48.75" customHeight="1">
      <c r="A184" s="18">
        <v>8.0</v>
      </c>
      <c r="B184" s="19" t="s">
        <v>179</v>
      </c>
      <c r="C184" s="20" t="s">
        <v>185</v>
      </c>
      <c r="D184" s="13"/>
      <c r="E184" s="31"/>
      <c r="F184" s="31"/>
      <c r="G184" s="34"/>
      <c r="H184" s="31"/>
      <c r="I184" s="19"/>
      <c r="J184" s="36"/>
      <c r="K184" s="36"/>
      <c r="L184" s="36"/>
      <c r="M184" s="34"/>
    </row>
    <row r="185" ht="48.75" customHeight="1">
      <c r="A185" s="18">
        <v>9.0</v>
      </c>
      <c r="B185" s="19" t="s">
        <v>175</v>
      </c>
      <c r="C185" s="20" t="s">
        <v>186</v>
      </c>
      <c r="D185" s="13"/>
      <c r="E185" s="37" t="s">
        <v>86</v>
      </c>
      <c r="F185" s="38">
        <v>0.8333333333333334</v>
      </c>
      <c r="G185" s="39"/>
      <c r="H185" s="40"/>
      <c r="I185" s="41"/>
      <c r="J185" s="42"/>
      <c r="K185" s="42"/>
      <c r="L185" s="42"/>
      <c r="M185" s="39"/>
    </row>
    <row r="186" ht="48.75" customHeight="1">
      <c r="A186" s="18">
        <v>10.0</v>
      </c>
      <c r="B186" s="19" t="s">
        <v>130</v>
      </c>
      <c r="C186" s="20" t="s">
        <v>187</v>
      </c>
      <c r="D186" s="13"/>
      <c r="E186" s="31"/>
      <c r="F186" s="31"/>
      <c r="G186" s="39"/>
      <c r="H186" s="31"/>
      <c r="I186" s="41"/>
      <c r="J186" s="42"/>
      <c r="K186" s="42"/>
      <c r="L186" s="42"/>
      <c r="M186" s="39"/>
    </row>
    <row r="187" ht="48.75" customHeight="1">
      <c r="A187" s="18">
        <v>11.0</v>
      </c>
      <c r="B187" s="19" t="s">
        <v>93</v>
      </c>
      <c r="C187" s="20" t="s">
        <v>188</v>
      </c>
      <c r="D187" s="13"/>
      <c r="E187" s="32" t="s">
        <v>177</v>
      </c>
      <c r="F187" s="33">
        <v>0.8333333333333334</v>
      </c>
      <c r="G187" s="34"/>
      <c r="H187" s="35"/>
      <c r="I187" s="19"/>
      <c r="J187" s="36"/>
      <c r="K187" s="36"/>
      <c r="L187" s="36"/>
      <c r="M187" s="34"/>
    </row>
    <row r="188" ht="48.75" customHeight="1">
      <c r="A188" s="18">
        <v>12.0</v>
      </c>
      <c r="B188" s="19" t="s">
        <v>180</v>
      </c>
      <c r="C188" s="20" t="s">
        <v>189</v>
      </c>
      <c r="D188" s="13"/>
      <c r="E188" s="31"/>
      <c r="F188" s="31"/>
      <c r="G188" s="34"/>
      <c r="H188" s="31"/>
      <c r="I188" s="19"/>
      <c r="J188" s="36"/>
      <c r="K188" s="36"/>
      <c r="L188" s="36"/>
      <c r="M188" s="34"/>
    </row>
    <row r="189" ht="48.75" customHeight="1">
      <c r="A189" s="6"/>
      <c r="B189" s="2"/>
      <c r="C189" s="2"/>
      <c r="D189" s="2"/>
      <c r="E189" s="2"/>
      <c r="F189" s="2"/>
      <c r="G189" s="2"/>
      <c r="H189" s="2"/>
      <c r="J189" s="7" t="s">
        <v>7</v>
      </c>
    </row>
    <row r="190" ht="48.75" customHeight="1">
      <c r="A190" s="9" t="s">
        <v>2</v>
      </c>
      <c r="B190" s="9" t="s">
        <v>3</v>
      </c>
      <c r="C190" s="9" t="s">
        <v>4</v>
      </c>
      <c r="E190" s="10"/>
      <c r="F190" s="10"/>
      <c r="G190" s="11" t="s">
        <v>5</v>
      </c>
      <c r="H190" s="12" t="s">
        <v>201</v>
      </c>
      <c r="I190" s="13"/>
      <c r="J190" s="14">
        <v>1.0</v>
      </c>
      <c r="K190" s="14">
        <v>2.0</v>
      </c>
      <c r="L190" s="14">
        <v>3.0</v>
      </c>
      <c r="M190" s="11" t="s">
        <v>7</v>
      </c>
    </row>
    <row r="191" ht="48.75" customHeight="1">
      <c r="A191" s="18">
        <v>1.0</v>
      </c>
      <c r="B191" s="19" t="s">
        <v>171</v>
      </c>
      <c r="C191" s="20" t="s">
        <v>172</v>
      </c>
      <c r="D191" s="13"/>
      <c r="E191" s="37" t="s">
        <v>86</v>
      </c>
      <c r="F191" s="38">
        <v>0.7638888888888888</v>
      </c>
      <c r="G191" s="39"/>
      <c r="H191" s="40"/>
      <c r="I191" s="41"/>
      <c r="J191" s="42"/>
      <c r="K191" s="42"/>
      <c r="L191" s="42"/>
      <c r="M191" s="39"/>
    </row>
    <row r="192" ht="48.75" customHeight="1">
      <c r="A192" s="18">
        <v>2.0</v>
      </c>
      <c r="B192" s="19" t="s">
        <v>155</v>
      </c>
      <c r="C192" s="20" t="s">
        <v>156</v>
      </c>
      <c r="D192" s="13"/>
      <c r="E192" s="31"/>
      <c r="F192" s="31"/>
      <c r="G192" s="39"/>
      <c r="H192" s="31"/>
      <c r="I192" s="41"/>
      <c r="J192" s="42"/>
      <c r="K192" s="42"/>
      <c r="L192" s="42"/>
      <c r="M192" s="39"/>
    </row>
    <row r="193" ht="48.75" customHeight="1">
      <c r="A193" s="18">
        <v>3.0</v>
      </c>
      <c r="B193" s="19" t="s">
        <v>176</v>
      </c>
      <c r="C193" s="20" t="s">
        <v>139</v>
      </c>
      <c r="D193" s="13"/>
      <c r="E193" s="32" t="s">
        <v>177</v>
      </c>
      <c r="F193" s="33">
        <v>0.7638888888888888</v>
      </c>
      <c r="G193" s="34"/>
      <c r="H193" s="35"/>
      <c r="I193" s="19"/>
      <c r="J193" s="36"/>
      <c r="K193" s="36"/>
      <c r="L193" s="36"/>
      <c r="M193" s="34"/>
    </row>
    <row r="194" ht="48.75" customHeight="1">
      <c r="A194" s="18">
        <v>4.0</v>
      </c>
      <c r="B194" s="19" t="s">
        <v>174</v>
      </c>
      <c r="C194" s="20" t="s">
        <v>143</v>
      </c>
      <c r="D194" s="13"/>
      <c r="E194" s="31"/>
      <c r="F194" s="31"/>
      <c r="G194" s="34"/>
      <c r="H194" s="31"/>
      <c r="I194" s="19"/>
      <c r="J194" s="36"/>
      <c r="K194" s="36"/>
      <c r="L194" s="36"/>
      <c r="M194" s="34"/>
    </row>
    <row r="195" ht="48.75" customHeight="1">
      <c r="A195" s="18">
        <v>5.0</v>
      </c>
      <c r="B195" s="19" t="s">
        <v>131</v>
      </c>
      <c r="C195" s="20" t="s">
        <v>132</v>
      </c>
      <c r="D195" s="13"/>
      <c r="E195" s="37" t="s">
        <v>86</v>
      </c>
      <c r="F195" s="38">
        <v>0.7986111111111112</v>
      </c>
      <c r="G195" s="39"/>
      <c r="H195" s="40"/>
      <c r="I195" s="41"/>
      <c r="J195" s="42"/>
      <c r="K195" s="42"/>
      <c r="L195" s="42"/>
      <c r="M195" s="39"/>
    </row>
    <row r="196" ht="48.75" customHeight="1">
      <c r="A196" s="18">
        <v>6.0</v>
      </c>
      <c r="B196" s="19" t="s">
        <v>79</v>
      </c>
      <c r="C196" s="20" t="s">
        <v>183</v>
      </c>
      <c r="D196" s="13"/>
      <c r="E196" s="31"/>
      <c r="F196" s="31"/>
      <c r="G196" s="39"/>
      <c r="H196" s="31"/>
      <c r="I196" s="41"/>
      <c r="J196" s="42"/>
      <c r="K196" s="42"/>
      <c r="L196" s="42"/>
      <c r="M196" s="39"/>
    </row>
    <row r="197" ht="48.75" customHeight="1">
      <c r="A197" s="18">
        <v>7.0</v>
      </c>
      <c r="B197" s="19" t="s">
        <v>182</v>
      </c>
      <c r="C197" s="20" t="s">
        <v>184</v>
      </c>
      <c r="D197" s="13"/>
      <c r="E197" s="32" t="s">
        <v>177</v>
      </c>
      <c r="F197" s="33">
        <v>0.7986111111111112</v>
      </c>
      <c r="G197" s="34"/>
      <c r="H197" s="35"/>
      <c r="I197" s="19"/>
      <c r="J197" s="36"/>
      <c r="K197" s="36"/>
      <c r="L197" s="36"/>
      <c r="M197" s="34"/>
    </row>
    <row r="198" ht="48.75" customHeight="1">
      <c r="A198" s="18">
        <v>8.0</v>
      </c>
      <c r="B198" s="19" t="s">
        <v>179</v>
      </c>
      <c r="C198" s="20" t="s">
        <v>185</v>
      </c>
      <c r="D198" s="13"/>
      <c r="E198" s="31"/>
      <c r="F198" s="31"/>
      <c r="G198" s="34"/>
      <c r="H198" s="31"/>
      <c r="I198" s="19"/>
      <c r="J198" s="36"/>
      <c r="K198" s="36"/>
      <c r="L198" s="36"/>
      <c r="M198" s="34"/>
    </row>
    <row r="199" ht="48.75" customHeight="1">
      <c r="A199" s="18">
        <v>9.0</v>
      </c>
      <c r="B199" s="19" t="s">
        <v>175</v>
      </c>
      <c r="C199" s="20" t="s">
        <v>186</v>
      </c>
      <c r="D199" s="13"/>
      <c r="E199" s="37" t="s">
        <v>86</v>
      </c>
      <c r="F199" s="38">
        <v>0.8333333333333334</v>
      </c>
      <c r="G199" s="39"/>
      <c r="H199" s="40"/>
      <c r="I199" s="41"/>
      <c r="J199" s="42"/>
      <c r="K199" s="42"/>
      <c r="L199" s="42"/>
      <c r="M199" s="39"/>
    </row>
    <row r="200" ht="48.75" customHeight="1">
      <c r="A200" s="18">
        <v>10.0</v>
      </c>
      <c r="B200" s="19" t="s">
        <v>130</v>
      </c>
      <c r="C200" s="20" t="s">
        <v>187</v>
      </c>
      <c r="D200" s="13"/>
      <c r="E200" s="31"/>
      <c r="F200" s="31"/>
      <c r="G200" s="39"/>
      <c r="H200" s="31"/>
      <c r="I200" s="41"/>
      <c r="J200" s="42"/>
      <c r="K200" s="42"/>
      <c r="L200" s="42"/>
      <c r="M200" s="39"/>
    </row>
    <row r="201" ht="48.75" customHeight="1">
      <c r="A201" s="18">
        <v>11.0</v>
      </c>
      <c r="B201" s="19" t="s">
        <v>93</v>
      </c>
      <c r="C201" s="20" t="s">
        <v>188</v>
      </c>
      <c r="D201" s="13"/>
      <c r="E201" s="32" t="s">
        <v>177</v>
      </c>
      <c r="F201" s="33">
        <v>0.8333333333333334</v>
      </c>
      <c r="G201" s="34"/>
      <c r="H201" s="35"/>
      <c r="I201" s="19"/>
      <c r="J201" s="36"/>
      <c r="K201" s="36"/>
      <c r="L201" s="36"/>
      <c r="M201" s="34"/>
    </row>
    <row r="202" ht="48.75" customHeight="1">
      <c r="A202" s="18">
        <v>12.0</v>
      </c>
      <c r="B202" s="19" t="s">
        <v>180</v>
      </c>
      <c r="C202" s="20" t="s">
        <v>189</v>
      </c>
      <c r="D202" s="13"/>
      <c r="E202" s="31"/>
      <c r="F202" s="31"/>
      <c r="G202" s="34"/>
      <c r="H202" s="31"/>
      <c r="I202" s="19"/>
      <c r="J202" s="36"/>
      <c r="K202" s="36"/>
      <c r="L202" s="36"/>
      <c r="M202" s="34"/>
    </row>
    <row r="203" ht="48.75" customHeight="1">
      <c r="A203" s="6"/>
      <c r="B203" s="2"/>
      <c r="C203" s="2"/>
      <c r="D203" s="2"/>
      <c r="E203" s="2"/>
      <c r="F203" s="2"/>
      <c r="G203" s="2"/>
      <c r="H203" s="2"/>
      <c r="J203" s="7" t="s">
        <v>7</v>
      </c>
    </row>
    <row r="204" ht="48.75" customHeight="1">
      <c r="A204" s="9" t="s">
        <v>2</v>
      </c>
      <c r="B204" s="9" t="s">
        <v>3</v>
      </c>
      <c r="C204" s="9" t="s">
        <v>4</v>
      </c>
      <c r="E204" s="10"/>
      <c r="F204" s="10"/>
      <c r="G204" s="11" t="s">
        <v>5</v>
      </c>
      <c r="H204" s="12" t="s">
        <v>201</v>
      </c>
      <c r="I204" s="13"/>
      <c r="J204" s="14">
        <v>1.0</v>
      </c>
      <c r="K204" s="14">
        <v>2.0</v>
      </c>
      <c r="L204" s="14">
        <v>3.0</v>
      </c>
      <c r="M204" s="11" t="s">
        <v>7</v>
      </c>
    </row>
    <row r="205" ht="48.75" customHeight="1">
      <c r="A205" s="18">
        <v>1.0</v>
      </c>
      <c r="B205" s="19" t="s">
        <v>171</v>
      </c>
      <c r="C205" s="20" t="s">
        <v>172</v>
      </c>
      <c r="D205" s="13"/>
      <c r="E205" s="37" t="s">
        <v>86</v>
      </c>
      <c r="F205" s="38">
        <v>0.7638888888888888</v>
      </c>
      <c r="G205" s="39"/>
      <c r="H205" s="40"/>
      <c r="I205" s="41"/>
      <c r="J205" s="42"/>
      <c r="K205" s="42"/>
      <c r="L205" s="42"/>
      <c r="M205" s="39"/>
    </row>
    <row r="206" ht="48.75" customHeight="1">
      <c r="A206" s="18">
        <v>2.0</v>
      </c>
      <c r="B206" s="19" t="s">
        <v>155</v>
      </c>
      <c r="C206" s="20" t="s">
        <v>156</v>
      </c>
      <c r="D206" s="13"/>
      <c r="E206" s="31"/>
      <c r="F206" s="31"/>
      <c r="G206" s="39"/>
      <c r="H206" s="31"/>
      <c r="I206" s="41"/>
      <c r="J206" s="42"/>
      <c r="K206" s="42"/>
      <c r="L206" s="42"/>
      <c r="M206" s="39"/>
    </row>
    <row r="207" ht="48.75" customHeight="1">
      <c r="A207" s="18">
        <v>3.0</v>
      </c>
      <c r="B207" s="19" t="s">
        <v>176</v>
      </c>
      <c r="C207" s="20" t="s">
        <v>139</v>
      </c>
      <c r="D207" s="13"/>
      <c r="E207" s="32" t="s">
        <v>177</v>
      </c>
      <c r="F207" s="33">
        <v>0.7638888888888888</v>
      </c>
      <c r="G207" s="34"/>
      <c r="H207" s="35"/>
      <c r="I207" s="19"/>
      <c r="J207" s="36"/>
      <c r="K207" s="36"/>
      <c r="L207" s="36"/>
      <c r="M207" s="34"/>
    </row>
    <row r="208" ht="48.75" customHeight="1">
      <c r="A208" s="18">
        <v>4.0</v>
      </c>
      <c r="B208" s="19" t="s">
        <v>174</v>
      </c>
      <c r="C208" s="20" t="s">
        <v>143</v>
      </c>
      <c r="D208" s="13"/>
      <c r="E208" s="31"/>
      <c r="F208" s="31"/>
      <c r="G208" s="34"/>
      <c r="H208" s="31"/>
      <c r="I208" s="19"/>
      <c r="J208" s="36"/>
      <c r="K208" s="36"/>
      <c r="L208" s="36"/>
      <c r="M208" s="34"/>
    </row>
    <row r="209" ht="48.75" customHeight="1">
      <c r="A209" s="18">
        <v>5.0</v>
      </c>
      <c r="B209" s="19" t="s">
        <v>131</v>
      </c>
      <c r="C209" s="20" t="s">
        <v>132</v>
      </c>
      <c r="D209" s="13"/>
      <c r="E209" s="37" t="s">
        <v>86</v>
      </c>
      <c r="F209" s="38">
        <v>0.7986111111111112</v>
      </c>
      <c r="G209" s="39"/>
      <c r="H209" s="40"/>
      <c r="I209" s="41"/>
      <c r="J209" s="42"/>
      <c r="K209" s="42"/>
      <c r="L209" s="42"/>
      <c r="M209" s="39"/>
    </row>
    <row r="210" ht="48.75" customHeight="1">
      <c r="A210" s="18">
        <v>6.0</v>
      </c>
      <c r="B210" s="19" t="s">
        <v>79</v>
      </c>
      <c r="C210" s="20" t="s">
        <v>183</v>
      </c>
      <c r="D210" s="13"/>
      <c r="E210" s="31"/>
      <c r="F210" s="31"/>
      <c r="G210" s="39"/>
      <c r="H210" s="31"/>
      <c r="I210" s="41"/>
      <c r="J210" s="42"/>
      <c r="K210" s="42"/>
      <c r="L210" s="42"/>
      <c r="M210" s="39"/>
    </row>
    <row r="211" ht="48.75" customHeight="1">
      <c r="A211" s="18">
        <v>7.0</v>
      </c>
      <c r="B211" s="19" t="s">
        <v>182</v>
      </c>
      <c r="C211" s="20" t="s">
        <v>184</v>
      </c>
      <c r="D211" s="13"/>
      <c r="E211" s="32" t="s">
        <v>177</v>
      </c>
      <c r="F211" s="33">
        <v>0.7986111111111112</v>
      </c>
      <c r="G211" s="34"/>
      <c r="H211" s="35"/>
      <c r="I211" s="19"/>
      <c r="J211" s="36"/>
      <c r="K211" s="36"/>
      <c r="L211" s="36"/>
      <c r="M211" s="34"/>
    </row>
    <row r="212" ht="48.75" customHeight="1">
      <c r="A212" s="18">
        <v>8.0</v>
      </c>
      <c r="B212" s="19" t="s">
        <v>179</v>
      </c>
      <c r="C212" s="20" t="s">
        <v>185</v>
      </c>
      <c r="D212" s="13"/>
      <c r="E212" s="31"/>
      <c r="F212" s="31"/>
      <c r="G212" s="34"/>
      <c r="H212" s="31"/>
      <c r="I212" s="19"/>
      <c r="J212" s="36"/>
      <c r="K212" s="36"/>
      <c r="L212" s="36"/>
      <c r="M212" s="34"/>
    </row>
    <row r="213" ht="48.75" customHeight="1">
      <c r="A213" s="18">
        <v>9.0</v>
      </c>
      <c r="B213" s="19" t="s">
        <v>175</v>
      </c>
      <c r="C213" s="20" t="s">
        <v>186</v>
      </c>
      <c r="D213" s="13"/>
      <c r="E213" s="37" t="s">
        <v>86</v>
      </c>
      <c r="F213" s="38">
        <v>0.8333333333333334</v>
      </c>
      <c r="G213" s="39"/>
      <c r="H213" s="40"/>
      <c r="I213" s="41"/>
      <c r="J213" s="42"/>
      <c r="K213" s="42"/>
      <c r="L213" s="42"/>
      <c r="M213" s="39"/>
    </row>
    <row r="214" ht="48.75" customHeight="1">
      <c r="A214" s="18">
        <v>10.0</v>
      </c>
      <c r="B214" s="19" t="s">
        <v>130</v>
      </c>
      <c r="C214" s="20" t="s">
        <v>187</v>
      </c>
      <c r="D214" s="13"/>
      <c r="E214" s="31"/>
      <c r="F214" s="31"/>
      <c r="G214" s="39"/>
      <c r="H214" s="31"/>
      <c r="I214" s="41"/>
      <c r="J214" s="42"/>
      <c r="K214" s="42"/>
      <c r="L214" s="42"/>
      <c r="M214" s="39"/>
    </row>
    <row r="215" ht="48.75" customHeight="1">
      <c r="A215" s="18">
        <v>11.0</v>
      </c>
      <c r="B215" s="19" t="s">
        <v>93</v>
      </c>
      <c r="C215" s="20" t="s">
        <v>188</v>
      </c>
      <c r="D215" s="13"/>
      <c r="E215" s="32" t="s">
        <v>177</v>
      </c>
      <c r="F215" s="33">
        <v>0.8333333333333334</v>
      </c>
      <c r="G215" s="34"/>
      <c r="H215" s="35"/>
      <c r="I215" s="19"/>
      <c r="J215" s="36"/>
      <c r="K215" s="36"/>
      <c r="L215" s="36"/>
      <c r="M215" s="34"/>
    </row>
    <row r="216" ht="48.75" customHeight="1">
      <c r="A216" s="18">
        <v>12.0</v>
      </c>
      <c r="B216" s="19" t="s">
        <v>180</v>
      </c>
      <c r="C216" s="20" t="s">
        <v>189</v>
      </c>
      <c r="D216" s="13"/>
      <c r="E216" s="31"/>
      <c r="F216" s="31"/>
      <c r="G216" s="34"/>
      <c r="H216" s="31"/>
      <c r="I216" s="19"/>
      <c r="J216" s="36"/>
      <c r="K216" s="36"/>
      <c r="L216" s="36"/>
      <c r="M216" s="34"/>
    </row>
    <row r="217" ht="48.75" customHeight="1">
      <c r="A217" s="6"/>
      <c r="B217" s="2"/>
      <c r="C217" s="2"/>
      <c r="D217" s="2"/>
      <c r="E217" s="2"/>
      <c r="F217" s="2"/>
      <c r="G217" s="2"/>
      <c r="H217" s="2"/>
      <c r="J217" s="7" t="s">
        <v>7</v>
      </c>
    </row>
    <row r="218" ht="48.75" customHeight="1">
      <c r="A218" s="9" t="s">
        <v>2</v>
      </c>
      <c r="B218" s="9" t="s">
        <v>3</v>
      </c>
      <c r="C218" s="9" t="s">
        <v>4</v>
      </c>
      <c r="E218" s="10"/>
      <c r="F218" s="10"/>
      <c r="G218" s="11" t="s">
        <v>5</v>
      </c>
      <c r="H218" s="12" t="s">
        <v>201</v>
      </c>
      <c r="I218" s="13"/>
      <c r="J218" s="14">
        <v>1.0</v>
      </c>
      <c r="K218" s="14">
        <v>2.0</v>
      </c>
      <c r="L218" s="14">
        <v>3.0</v>
      </c>
      <c r="M218" s="11" t="s">
        <v>7</v>
      </c>
    </row>
    <row r="219" ht="48.75" customHeight="1">
      <c r="A219" s="18">
        <v>1.0</v>
      </c>
      <c r="B219" s="19" t="s">
        <v>171</v>
      </c>
      <c r="C219" s="20" t="s">
        <v>172</v>
      </c>
      <c r="D219" s="13"/>
      <c r="E219" s="37" t="s">
        <v>86</v>
      </c>
      <c r="F219" s="38">
        <v>0.7638888888888888</v>
      </c>
      <c r="G219" s="39"/>
      <c r="H219" s="40"/>
      <c r="I219" s="41"/>
      <c r="J219" s="42"/>
      <c r="K219" s="42"/>
      <c r="L219" s="42"/>
      <c r="M219" s="39"/>
    </row>
    <row r="220" ht="48.75" customHeight="1">
      <c r="A220" s="18">
        <v>2.0</v>
      </c>
      <c r="B220" s="19" t="s">
        <v>155</v>
      </c>
      <c r="C220" s="20" t="s">
        <v>156</v>
      </c>
      <c r="D220" s="13"/>
      <c r="E220" s="31"/>
      <c r="F220" s="31"/>
      <c r="G220" s="39"/>
      <c r="H220" s="31"/>
      <c r="I220" s="41"/>
      <c r="J220" s="42"/>
      <c r="K220" s="42"/>
      <c r="L220" s="42"/>
      <c r="M220" s="39"/>
    </row>
    <row r="221" ht="48.75" customHeight="1">
      <c r="A221" s="18">
        <v>3.0</v>
      </c>
      <c r="B221" s="19" t="s">
        <v>176</v>
      </c>
      <c r="C221" s="20" t="s">
        <v>139</v>
      </c>
      <c r="D221" s="13"/>
      <c r="E221" s="32" t="s">
        <v>177</v>
      </c>
      <c r="F221" s="33">
        <v>0.7638888888888888</v>
      </c>
      <c r="G221" s="34"/>
      <c r="H221" s="35"/>
      <c r="I221" s="19"/>
      <c r="J221" s="36"/>
      <c r="K221" s="36"/>
      <c r="L221" s="36"/>
      <c r="M221" s="34"/>
    </row>
    <row r="222" ht="48.75" customHeight="1">
      <c r="A222" s="18">
        <v>4.0</v>
      </c>
      <c r="B222" s="19" t="s">
        <v>174</v>
      </c>
      <c r="C222" s="20" t="s">
        <v>143</v>
      </c>
      <c r="D222" s="13"/>
      <c r="E222" s="31"/>
      <c r="F222" s="31"/>
      <c r="G222" s="34"/>
      <c r="H222" s="31"/>
      <c r="I222" s="19"/>
      <c r="J222" s="36"/>
      <c r="K222" s="36"/>
      <c r="L222" s="36"/>
      <c r="M222" s="34"/>
    </row>
    <row r="223" ht="48.75" customHeight="1">
      <c r="A223" s="18">
        <v>5.0</v>
      </c>
      <c r="B223" s="19" t="s">
        <v>131</v>
      </c>
      <c r="C223" s="20" t="s">
        <v>132</v>
      </c>
      <c r="D223" s="13"/>
      <c r="E223" s="37" t="s">
        <v>86</v>
      </c>
      <c r="F223" s="38">
        <v>0.7986111111111112</v>
      </c>
      <c r="G223" s="39"/>
      <c r="H223" s="40"/>
      <c r="I223" s="41"/>
      <c r="J223" s="42"/>
      <c r="K223" s="42"/>
      <c r="L223" s="42"/>
      <c r="M223" s="39"/>
    </row>
    <row r="224" ht="48.75" customHeight="1">
      <c r="A224" s="18">
        <v>6.0</v>
      </c>
      <c r="B224" s="19" t="s">
        <v>79</v>
      </c>
      <c r="C224" s="20" t="s">
        <v>183</v>
      </c>
      <c r="D224" s="13"/>
      <c r="E224" s="31"/>
      <c r="F224" s="31"/>
      <c r="G224" s="39"/>
      <c r="H224" s="31"/>
      <c r="I224" s="41"/>
      <c r="J224" s="42"/>
      <c r="K224" s="42"/>
      <c r="L224" s="42"/>
      <c r="M224" s="39"/>
    </row>
    <row r="225" ht="46.5" customHeight="1">
      <c r="A225" s="18">
        <v>7.0</v>
      </c>
      <c r="B225" s="19" t="s">
        <v>182</v>
      </c>
      <c r="C225" s="20" t="s">
        <v>184</v>
      </c>
      <c r="D225" s="13"/>
      <c r="E225" s="32" t="s">
        <v>177</v>
      </c>
      <c r="F225" s="33">
        <v>0.7986111111111112</v>
      </c>
      <c r="G225" s="34"/>
      <c r="H225" s="35"/>
      <c r="I225" s="19"/>
      <c r="J225" s="36"/>
      <c r="K225" s="36"/>
      <c r="L225" s="36"/>
      <c r="M225" s="34"/>
    </row>
    <row r="226" ht="46.5" customHeight="1">
      <c r="A226" s="18">
        <v>8.0</v>
      </c>
      <c r="B226" s="19" t="s">
        <v>179</v>
      </c>
      <c r="C226" s="20" t="s">
        <v>185</v>
      </c>
      <c r="D226" s="13"/>
      <c r="E226" s="31"/>
      <c r="F226" s="31"/>
      <c r="G226" s="34"/>
      <c r="H226" s="31"/>
      <c r="I226" s="19"/>
      <c r="J226" s="36"/>
      <c r="K226" s="36"/>
      <c r="L226" s="36"/>
      <c r="M226" s="34"/>
    </row>
    <row r="227" ht="46.5" customHeight="1">
      <c r="A227" s="18">
        <v>9.0</v>
      </c>
      <c r="B227" s="19" t="s">
        <v>175</v>
      </c>
      <c r="C227" s="20" t="s">
        <v>186</v>
      </c>
      <c r="D227" s="13"/>
      <c r="E227" s="37" t="s">
        <v>86</v>
      </c>
      <c r="F227" s="38">
        <v>0.8333333333333334</v>
      </c>
      <c r="G227" s="39"/>
      <c r="H227" s="40"/>
      <c r="I227" s="41"/>
      <c r="J227" s="42"/>
      <c r="K227" s="42"/>
      <c r="L227" s="42"/>
      <c r="M227" s="39"/>
    </row>
    <row r="228" ht="46.5" customHeight="1">
      <c r="A228" s="18">
        <v>10.0</v>
      </c>
      <c r="B228" s="19" t="s">
        <v>130</v>
      </c>
      <c r="C228" s="20" t="s">
        <v>187</v>
      </c>
      <c r="D228" s="13"/>
      <c r="E228" s="31"/>
      <c r="F228" s="31"/>
      <c r="G228" s="39"/>
      <c r="H228" s="31"/>
      <c r="I228" s="41"/>
      <c r="J228" s="42"/>
      <c r="K228" s="42"/>
      <c r="L228" s="42"/>
      <c r="M228" s="39"/>
    </row>
    <row r="229" ht="46.5" customHeight="1">
      <c r="A229" s="18">
        <v>11.0</v>
      </c>
      <c r="B229" s="19" t="s">
        <v>93</v>
      </c>
      <c r="C229" s="20" t="s">
        <v>188</v>
      </c>
      <c r="D229" s="13"/>
      <c r="E229" s="32" t="s">
        <v>177</v>
      </c>
      <c r="F229" s="33">
        <v>0.8333333333333334</v>
      </c>
      <c r="G229" s="34"/>
      <c r="H229" s="35"/>
      <c r="I229" s="19"/>
      <c r="J229" s="36"/>
      <c r="K229" s="36"/>
      <c r="L229" s="36"/>
      <c r="M229" s="34"/>
    </row>
    <row r="230" ht="46.5" customHeight="1">
      <c r="A230" s="18">
        <v>12.0</v>
      </c>
      <c r="B230" s="19" t="s">
        <v>180</v>
      </c>
      <c r="C230" s="20" t="s">
        <v>189</v>
      </c>
      <c r="D230" s="13"/>
      <c r="E230" s="31"/>
      <c r="F230" s="31"/>
      <c r="G230" s="34"/>
      <c r="H230" s="31"/>
      <c r="I230" s="19"/>
      <c r="J230" s="36"/>
      <c r="K230" s="36"/>
      <c r="L230" s="36"/>
      <c r="M230" s="34"/>
    </row>
    <row r="231" ht="46.5" customHeight="1">
      <c r="A231" s="6"/>
      <c r="B231" s="2"/>
      <c r="C231" s="2"/>
      <c r="D231" s="2"/>
      <c r="E231" s="2"/>
      <c r="F231" s="2"/>
      <c r="G231" s="2"/>
      <c r="H231" s="2"/>
      <c r="J231" s="7" t="s">
        <v>7</v>
      </c>
      <c r="O231" s="1">
        <v>0.0</v>
      </c>
    </row>
    <row r="232" ht="46.5" customHeight="1">
      <c r="A232" s="9" t="s">
        <v>2</v>
      </c>
      <c r="B232" s="9" t="s">
        <v>3</v>
      </c>
      <c r="C232" s="9" t="s">
        <v>4</v>
      </c>
      <c r="E232" s="10"/>
      <c r="F232" s="10"/>
      <c r="G232" s="11" t="s">
        <v>5</v>
      </c>
      <c r="H232" s="12" t="s">
        <v>201</v>
      </c>
      <c r="I232" s="13"/>
      <c r="J232" s="14">
        <v>1.0</v>
      </c>
      <c r="K232" s="14">
        <v>2.0</v>
      </c>
      <c r="L232" s="14">
        <v>3.0</v>
      </c>
      <c r="M232" s="11" t="s">
        <v>7</v>
      </c>
    </row>
    <row r="233" ht="46.5" customHeight="1">
      <c r="A233" s="18">
        <v>1.0</v>
      </c>
      <c r="B233" s="19" t="s">
        <v>171</v>
      </c>
      <c r="C233" s="20" t="s">
        <v>172</v>
      </c>
      <c r="D233" s="13"/>
      <c r="E233" s="37" t="s">
        <v>86</v>
      </c>
      <c r="F233" s="38">
        <v>0.7638888888888888</v>
      </c>
      <c r="G233" s="39"/>
      <c r="H233" s="40"/>
      <c r="I233" s="41"/>
      <c r="J233" s="42"/>
      <c r="K233" s="42"/>
      <c r="L233" s="42"/>
      <c r="M233" s="39"/>
    </row>
    <row r="234" ht="46.5" customHeight="1">
      <c r="A234" s="18">
        <v>2.0</v>
      </c>
      <c r="B234" s="19" t="s">
        <v>155</v>
      </c>
      <c r="C234" s="20" t="s">
        <v>156</v>
      </c>
      <c r="D234" s="13"/>
      <c r="E234" s="31"/>
      <c r="F234" s="31"/>
      <c r="G234" s="39"/>
      <c r="H234" s="31"/>
      <c r="I234" s="41"/>
      <c r="J234" s="42"/>
      <c r="K234" s="42"/>
      <c r="L234" s="42"/>
      <c r="M234" s="39"/>
    </row>
    <row r="235" ht="46.5" customHeight="1">
      <c r="A235" s="18">
        <v>3.0</v>
      </c>
      <c r="B235" s="19" t="s">
        <v>176</v>
      </c>
      <c r="C235" s="20" t="s">
        <v>139</v>
      </c>
      <c r="D235" s="13"/>
      <c r="E235" s="32" t="s">
        <v>177</v>
      </c>
      <c r="F235" s="33">
        <v>0.7638888888888888</v>
      </c>
      <c r="G235" s="34"/>
      <c r="H235" s="35"/>
      <c r="I235" s="19"/>
      <c r="J235" s="36"/>
      <c r="K235" s="36"/>
      <c r="L235" s="36"/>
      <c r="M235" s="34"/>
    </row>
    <row r="236" ht="46.5" customHeight="1">
      <c r="A236" s="18">
        <v>4.0</v>
      </c>
      <c r="B236" s="19" t="s">
        <v>174</v>
      </c>
      <c r="C236" s="20" t="s">
        <v>143</v>
      </c>
      <c r="D236" s="13"/>
      <c r="E236" s="31"/>
      <c r="F236" s="31"/>
      <c r="G236" s="34"/>
      <c r="H236" s="31"/>
      <c r="I236" s="19"/>
      <c r="J236" s="36"/>
      <c r="K236" s="36"/>
      <c r="L236" s="36"/>
      <c r="M236" s="34"/>
    </row>
    <row r="237" ht="46.5" customHeight="1">
      <c r="A237" s="18">
        <v>5.0</v>
      </c>
      <c r="B237" s="19" t="s">
        <v>131</v>
      </c>
      <c r="C237" s="20" t="s">
        <v>132</v>
      </c>
      <c r="D237" s="13"/>
      <c r="E237" s="37" t="s">
        <v>86</v>
      </c>
      <c r="F237" s="38">
        <v>0.7986111111111112</v>
      </c>
      <c r="G237" s="39"/>
      <c r="H237" s="40"/>
      <c r="I237" s="41"/>
      <c r="J237" s="42"/>
      <c r="K237" s="42"/>
      <c r="L237" s="42"/>
      <c r="M237" s="39"/>
    </row>
    <row r="238" ht="46.5" customHeight="1">
      <c r="A238" s="18">
        <v>6.0</v>
      </c>
      <c r="B238" s="19" t="s">
        <v>79</v>
      </c>
      <c r="C238" s="20" t="s">
        <v>183</v>
      </c>
      <c r="D238" s="13"/>
      <c r="E238" s="31"/>
      <c r="F238" s="31"/>
      <c r="G238" s="39"/>
      <c r="H238" s="31"/>
      <c r="I238" s="41"/>
      <c r="J238" s="42"/>
      <c r="K238" s="42"/>
      <c r="L238" s="42"/>
      <c r="M238" s="39"/>
    </row>
    <row r="239" ht="46.5" customHeight="1">
      <c r="A239" s="18">
        <v>7.0</v>
      </c>
      <c r="B239" s="19" t="s">
        <v>182</v>
      </c>
      <c r="C239" s="20" t="s">
        <v>184</v>
      </c>
      <c r="D239" s="13"/>
      <c r="E239" s="32" t="s">
        <v>177</v>
      </c>
      <c r="F239" s="33">
        <v>0.7986111111111112</v>
      </c>
      <c r="G239" s="34"/>
      <c r="H239" s="35"/>
      <c r="I239" s="19"/>
      <c r="J239" s="36"/>
      <c r="K239" s="36"/>
      <c r="L239" s="36"/>
      <c r="M239" s="34"/>
    </row>
    <row r="240" ht="46.5" customHeight="1">
      <c r="A240" s="18">
        <v>8.0</v>
      </c>
      <c r="B240" s="19" t="s">
        <v>179</v>
      </c>
      <c r="C240" s="20" t="s">
        <v>185</v>
      </c>
      <c r="D240" s="13"/>
      <c r="E240" s="31"/>
      <c r="F240" s="31"/>
      <c r="G240" s="34"/>
      <c r="H240" s="31"/>
      <c r="I240" s="19"/>
      <c r="J240" s="36"/>
      <c r="K240" s="36"/>
      <c r="L240" s="36"/>
      <c r="M240" s="34"/>
    </row>
    <row r="241" ht="46.5" customHeight="1">
      <c r="A241" s="18">
        <v>9.0</v>
      </c>
      <c r="B241" s="19" t="s">
        <v>175</v>
      </c>
      <c r="C241" s="20" t="s">
        <v>186</v>
      </c>
      <c r="D241" s="13"/>
      <c r="E241" s="37" t="s">
        <v>86</v>
      </c>
      <c r="F241" s="38">
        <v>0.8333333333333334</v>
      </c>
      <c r="G241" s="39"/>
      <c r="H241" s="40"/>
      <c r="I241" s="41"/>
      <c r="J241" s="42"/>
      <c r="K241" s="42"/>
      <c r="L241" s="42"/>
      <c r="M241" s="39"/>
    </row>
    <row r="242" ht="46.5" customHeight="1">
      <c r="A242" s="18">
        <v>10.0</v>
      </c>
      <c r="B242" s="19" t="s">
        <v>130</v>
      </c>
      <c r="C242" s="20" t="s">
        <v>187</v>
      </c>
      <c r="D242" s="13"/>
      <c r="E242" s="31"/>
      <c r="F242" s="31"/>
      <c r="G242" s="39"/>
      <c r="H242" s="31"/>
      <c r="I242" s="41"/>
      <c r="J242" s="42"/>
      <c r="K242" s="42"/>
      <c r="L242" s="42"/>
      <c r="M242" s="39"/>
    </row>
    <row r="243" ht="46.5" customHeight="1">
      <c r="A243" s="18">
        <v>11.0</v>
      </c>
      <c r="B243" s="19" t="s">
        <v>93</v>
      </c>
      <c r="C243" s="20" t="s">
        <v>188</v>
      </c>
      <c r="D243" s="13"/>
      <c r="E243" s="32" t="s">
        <v>177</v>
      </c>
      <c r="F243" s="33">
        <v>0.8333333333333334</v>
      </c>
      <c r="G243" s="34"/>
      <c r="H243" s="35"/>
      <c r="I243" s="19"/>
      <c r="J243" s="36"/>
      <c r="K243" s="36"/>
      <c r="L243" s="36"/>
      <c r="M243" s="34"/>
    </row>
    <row r="244" ht="46.5" customHeight="1">
      <c r="A244" s="18">
        <v>12.0</v>
      </c>
      <c r="B244" s="19" t="s">
        <v>180</v>
      </c>
      <c r="C244" s="20" t="s">
        <v>189</v>
      </c>
      <c r="D244" s="13"/>
      <c r="E244" s="31"/>
      <c r="F244" s="31"/>
      <c r="G244" s="34"/>
      <c r="H244" s="31"/>
      <c r="I244" s="19"/>
      <c r="J244" s="36"/>
      <c r="K244" s="36"/>
      <c r="L244" s="36"/>
      <c r="M244" s="34"/>
    </row>
    <row r="245" ht="46.5" customHeight="1">
      <c r="A245" s="6"/>
      <c r="B245" s="2"/>
      <c r="C245" s="2"/>
      <c r="D245" s="2"/>
      <c r="E245" s="2"/>
      <c r="F245" s="2"/>
      <c r="G245" s="2"/>
      <c r="H245" s="2"/>
      <c r="J245" s="7" t="s">
        <v>7</v>
      </c>
    </row>
    <row r="246" ht="46.5" customHeight="1">
      <c r="A246" s="9" t="s">
        <v>2</v>
      </c>
      <c r="B246" s="9" t="s">
        <v>3</v>
      </c>
      <c r="C246" s="9" t="s">
        <v>4</v>
      </c>
      <c r="E246" s="10"/>
      <c r="F246" s="10"/>
      <c r="G246" s="11" t="s">
        <v>5</v>
      </c>
      <c r="H246" s="12" t="s">
        <v>201</v>
      </c>
      <c r="I246" s="13"/>
      <c r="J246" s="14">
        <v>1.0</v>
      </c>
      <c r="K246" s="14">
        <v>2.0</v>
      </c>
      <c r="L246" s="14">
        <v>3.0</v>
      </c>
      <c r="M246" s="11" t="s">
        <v>7</v>
      </c>
    </row>
    <row r="247" ht="46.5" customHeight="1">
      <c r="A247" s="18">
        <v>1.0</v>
      </c>
      <c r="B247" s="19" t="s">
        <v>171</v>
      </c>
      <c r="C247" s="20" t="s">
        <v>172</v>
      </c>
      <c r="D247" s="13"/>
      <c r="E247" s="37" t="s">
        <v>86</v>
      </c>
      <c r="F247" s="38">
        <v>0.7638888888888888</v>
      </c>
      <c r="G247" s="39"/>
      <c r="H247" s="40"/>
      <c r="I247" s="41"/>
      <c r="J247" s="42"/>
      <c r="K247" s="42"/>
      <c r="L247" s="42"/>
      <c r="M247" s="39"/>
    </row>
    <row r="248" ht="46.5" customHeight="1">
      <c r="A248" s="18">
        <v>2.0</v>
      </c>
      <c r="B248" s="19" t="s">
        <v>155</v>
      </c>
      <c r="C248" s="20" t="s">
        <v>156</v>
      </c>
      <c r="D248" s="13"/>
      <c r="E248" s="31"/>
      <c r="F248" s="31"/>
      <c r="G248" s="39"/>
      <c r="H248" s="31"/>
      <c r="I248" s="41"/>
      <c r="J248" s="42"/>
      <c r="K248" s="42"/>
      <c r="L248" s="42"/>
      <c r="M248" s="39"/>
    </row>
    <row r="249" ht="46.5" customHeight="1">
      <c r="A249" s="18">
        <v>3.0</v>
      </c>
      <c r="B249" s="19" t="s">
        <v>176</v>
      </c>
      <c r="C249" s="20" t="s">
        <v>139</v>
      </c>
      <c r="D249" s="13"/>
      <c r="E249" s="32" t="s">
        <v>177</v>
      </c>
      <c r="F249" s="33">
        <v>0.7638888888888888</v>
      </c>
      <c r="G249" s="34"/>
      <c r="H249" s="35"/>
      <c r="I249" s="19"/>
      <c r="J249" s="36"/>
      <c r="K249" s="36"/>
      <c r="L249" s="36"/>
      <c r="M249" s="34"/>
    </row>
    <row r="250" ht="46.5" customHeight="1">
      <c r="A250" s="18">
        <v>4.0</v>
      </c>
      <c r="B250" s="19" t="s">
        <v>174</v>
      </c>
      <c r="C250" s="20" t="s">
        <v>143</v>
      </c>
      <c r="D250" s="13"/>
      <c r="E250" s="31"/>
      <c r="F250" s="31"/>
      <c r="G250" s="34"/>
      <c r="H250" s="31"/>
      <c r="I250" s="19"/>
      <c r="J250" s="36"/>
      <c r="K250" s="36"/>
      <c r="L250" s="36"/>
      <c r="M250" s="34"/>
    </row>
    <row r="251" ht="46.5" customHeight="1">
      <c r="A251" s="18">
        <v>5.0</v>
      </c>
      <c r="B251" s="19" t="s">
        <v>131</v>
      </c>
      <c r="C251" s="20" t="s">
        <v>132</v>
      </c>
      <c r="D251" s="13"/>
      <c r="E251" s="37" t="s">
        <v>86</v>
      </c>
      <c r="F251" s="38">
        <v>0.7986111111111112</v>
      </c>
      <c r="G251" s="39"/>
      <c r="H251" s="40"/>
      <c r="I251" s="41"/>
      <c r="J251" s="42"/>
      <c r="K251" s="42"/>
      <c r="L251" s="42"/>
      <c r="M251" s="39"/>
    </row>
    <row r="252" ht="46.5" customHeight="1">
      <c r="A252" s="18">
        <v>6.0</v>
      </c>
      <c r="B252" s="19" t="s">
        <v>79</v>
      </c>
      <c r="C252" s="20" t="s">
        <v>183</v>
      </c>
      <c r="D252" s="13"/>
      <c r="E252" s="31"/>
      <c r="F252" s="31"/>
      <c r="G252" s="39"/>
      <c r="H252" s="31"/>
      <c r="I252" s="41"/>
      <c r="J252" s="42"/>
      <c r="K252" s="42"/>
      <c r="L252" s="42"/>
      <c r="M252" s="39"/>
    </row>
    <row r="253" ht="46.5" customHeight="1">
      <c r="A253" s="18">
        <v>7.0</v>
      </c>
      <c r="B253" s="19" t="s">
        <v>182</v>
      </c>
      <c r="C253" s="20" t="s">
        <v>184</v>
      </c>
      <c r="D253" s="13"/>
      <c r="E253" s="32" t="s">
        <v>177</v>
      </c>
      <c r="F253" s="33">
        <v>0.7986111111111112</v>
      </c>
      <c r="G253" s="34"/>
      <c r="H253" s="35"/>
      <c r="I253" s="19"/>
      <c r="J253" s="36"/>
      <c r="K253" s="36"/>
      <c r="L253" s="36"/>
      <c r="M253" s="34"/>
    </row>
    <row r="254" ht="46.5" customHeight="1">
      <c r="A254" s="18">
        <v>8.0</v>
      </c>
      <c r="B254" s="19" t="s">
        <v>179</v>
      </c>
      <c r="C254" s="20" t="s">
        <v>185</v>
      </c>
      <c r="D254" s="13"/>
      <c r="E254" s="31"/>
      <c r="F254" s="31"/>
      <c r="G254" s="34"/>
      <c r="H254" s="31"/>
      <c r="I254" s="19"/>
      <c r="J254" s="36"/>
      <c r="K254" s="36"/>
      <c r="L254" s="36"/>
      <c r="M254" s="34"/>
    </row>
    <row r="255" ht="46.5" customHeight="1">
      <c r="A255" s="18">
        <v>9.0</v>
      </c>
      <c r="B255" s="19" t="s">
        <v>175</v>
      </c>
      <c r="C255" s="20" t="s">
        <v>186</v>
      </c>
      <c r="D255" s="13"/>
      <c r="E255" s="37" t="s">
        <v>86</v>
      </c>
      <c r="F255" s="38">
        <v>0.8333333333333334</v>
      </c>
      <c r="G255" s="39"/>
      <c r="H255" s="40"/>
      <c r="I255" s="41"/>
      <c r="J255" s="42"/>
      <c r="K255" s="42"/>
      <c r="L255" s="42"/>
      <c r="M255" s="39"/>
    </row>
    <row r="256" ht="46.5" customHeight="1">
      <c r="A256" s="18">
        <v>10.0</v>
      </c>
      <c r="B256" s="19" t="s">
        <v>130</v>
      </c>
      <c r="C256" s="20" t="s">
        <v>187</v>
      </c>
      <c r="D256" s="13"/>
      <c r="E256" s="31"/>
      <c r="F256" s="31"/>
      <c r="G256" s="39"/>
      <c r="H256" s="31"/>
      <c r="I256" s="41"/>
      <c r="J256" s="42"/>
      <c r="K256" s="42"/>
      <c r="L256" s="42"/>
      <c r="M256" s="39"/>
    </row>
    <row r="257" ht="46.5" customHeight="1">
      <c r="A257" s="18">
        <v>11.0</v>
      </c>
      <c r="B257" s="19" t="s">
        <v>93</v>
      </c>
      <c r="C257" s="20" t="s">
        <v>188</v>
      </c>
      <c r="D257" s="13"/>
      <c r="E257" s="32" t="s">
        <v>177</v>
      </c>
      <c r="F257" s="33">
        <v>0.8333333333333334</v>
      </c>
      <c r="G257" s="34"/>
      <c r="H257" s="35"/>
      <c r="I257" s="19"/>
      <c r="J257" s="36"/>
      <c r="K257" s="36"/>
      <c r="L257" s="36"/>
      <c r="M257" s="34"/>
    </row>
    <row r="258" ht="46.5" customHeight="1">
      <c r="A258" s="18">
        <v>12.0</v>
      </c>
      <c r="B258" s="19" t="s">
        <v>180</v>
      </c>
      <c r="C258" s="20" t="s">
        <v>189</v>
      </c>
      <c r="D258" s="13"/>
      <c r="E258" s="31"/>
      <c r="F258" s="31"/>
      <c r="G258" s="34"/>
      <c r="H258" s="31"/>
      <c r="I258" s="19"/>
      <c r="J258" s="36"/>
      <c r="K258" s="36"/>
      <c r="L258" s="36"/>
      <c r="M258" s="34"/>
    </row>
    <row r="259" ht="46.5" customHeight="1">
      <c r="A259" s="6"/>
      <c r="B259" s="2"/>
      <c r="C259" s="2"/>
      <c r="D259" s="2"/>
      <c r="E259" s="2"/>
      <c r="F259" s="2"/>
      <c r="G259" s="2"/>
      <c r="H259" s="2"/>
      <c r="J259" s="7" t="s">
        <v>7</v>
      </c>
    </row>
    <row r="260" ht="46.5" customHeight="1">
      <c r="A260" s="9" t="s">
        <v>2</v>
      </c>
      <c r="B260" s="9" t="s">
        <v>3</v>
      </c>
      <c r="C260" s="9" t="s">
        <v>4</v>
      </c>
      <c r="E260" s="10"/>
      <c r="F260" s="10"/>
      <c r="G260" s="11" t="s">
        <v>5</v>
      </c>
      <c r="H260" s="12" t="s">
        <v>201</v>
      </c>
      <c r="I260" s="13"/>
      <c r="J260" s="14">
        <v>1.0</v>
      </c>
      <c r="K260" s="14">
        <v>2.0</v>
      </c>
      <c r="L260" s="14">
        <v>3.0</v>
      </c>
      <c r="M260" s="11" t="s">
        <v>7</v>
      </c>
    </row>
    <row r="261" ht="46.5" customHeight="1">
      <c r="A261" s="18">
        <v>1.0</v>
      </c>
      <c r="B261" s="19" t="s">
        <v>171</v>
      </c>
      <c r="C261" s="20" t="s">
        <v>172</v>
      </c>
      <c r="D261" s="13"/>
      <c r="E261" s="37" t="s">
        <v>86</v>
      </c>
      <c r="F261" s="38">
        <v>0.7638888888888888</v>
      </c>
      <c r="G261" s="39"/>
      <c r="H261" s="40"/>
      <c r="I261" s="41"/>
      <c r="J261" s="42"/>
      <c r="K261" s="42"/>
      <c r="L261" s="42"/>
      <c r="M261" s="39"/>
    </row>
    <row r="262" ht="46.5" customHeight="1">
      <c r="A262" s="18">
        <v>2.0</v>
      </c>
      <c r="B262" s="19" t="s">
        <v>155</v>
      </c>
      <c r="C262" s="20" t="s">
        <v>156</v>
      </c>
      <c r="D262" s="13"/>
      <c r="E262" s="31"/>
      <c r="F262" s="31"/>
      <c r="G262" s="39"/>
      <c r="H262" s="31"/>
      <c r="I262" s="41"/>
      <c r="J262" s="42"/>
      <c r="K262" s="42"/>
      <c r="L262" s="42"/>
      <c r="M262" s="39"/>
    </row>
    <row r="263" ht="46.5" customHeight="1">
      <c r="A263" s="18">
        <v>3.0</v>
      </c>
      <c r="B263" s="19" t="s">
        <v>176</v>
      </c>
      <c r="C263" s="20" t="s">
        <v>139</v>
      </c>
      <c r="D263" s="13"/>
      <c r="E263" s="32" t="s">
        <v>177</v>
      </c>
      <c r="F263" s="33">
        <v>0.7638888888888888</v>
      </c>
      <c r="G263" s="34"/>
      <c r="H263" s="35"/>
      <c r="I263" s="19"/>
      <c r="J263" s="36"/>
      <c r="K263" s="36"/>
      <c r="L263" s="36"/>
      <c r="M263" s="34"/>
    </row>
    <row r="264" ht="46.5" customHeight="1">
      <c r="A264" s="18">
        <v>4.0</v>
      </c>
      <c r="B264" s="19" t="s">
        <v>174</v>
      </c>
      <c r="C264" s="20" t="s">
        <v>143</v>
      </c>
      <c r="D264" s="13"/>
      <c r="E264" s="31"/>
      <c r="F264" s="31"/>
      <c r="G264" s="34"/>
      <c r="H264" s="31"/>
      <c r="I264" s="19"/>
      <c r="J264" s="36"/>
      <c r="K264" s="36"/>
      <c r="L264" s="36"/>
      <c r="M264" s="34"/>
    </row>
    <row r="265" ht="46.5" customHeight="1">
      <c r="A265" s="18">
        <v>5.0</v>
      </c>
      <c r="B265" s="19" t="s">
        <v>131</v>
      </c>
      <c r="C265" s="20" t="s">
        <v>132</v>
      </c>
      <c r="D265" s="13"/>
      <c r="E265" s="37" t="s">
        <v>86</v>
      </c>
      <c r="F265" s="38">
        <v>0.7986111111111112</v>
      </c>
      <c r="G265" s="39"/>
      <c r="H265" s="40"/>
      <c r="I265" s="41"/>
      <c r="J265" s="42"/>
      <c r="K265" s="42"/>
      <c r="L265" s="42"/>
      <c r="M265" s="39"/>
    </row>
    <row r="266" ht="46.5" customHeight="1">
      <c r="A266" s="18">
        <v>6.0</v>
      </c>
      <c r="B266" s="19" t="s">
        <v>79</v>
      </c>
      <c r="C266" s="20" t="s">
        <v>183</v>
      </c>
      <c r="D266" s="13"/>
      <c r="E266" s="31"/>
      <c r="F266" s="31"/>
      <c r="G266" s="39"/>
      <c r="H266" s="31"/>
      <c r="I266" s="41"/>
      <c r="J266" s="42"/>
      <c r="K266" s="42"/>
      <c r="L266" s="42"/>
      <c r="M266" s="39"/>
    </row>
    <row r="267" ht="46.5" customHeight="1">
      <c r="A267" s="18">
        <v>7.0</v>
      </c>
      <c r="B267" s="19" t="s">
        <v>182</v>
      </c>
      <c r="C267" s="20" t="s">
        <v>184</v>
      </c>
      <c r="D267" s="13"/>
      <c r="E267" s="32" t="s">
        <v>177</v>
      </c>
      <c r="F267" s="33">
        <v>0.7986111111111112</v>
      </c>
      <c r="G267" s="34"/>
      <c r="H267" s="35"/>
      <c r="I267" s="19"/>
      <c r="J267" s="36"/>
      <c r="K267" s="36"/>
      <c r="L267" s="36"/>
      <c r="M267" s="34"/>
    </row>
    <row r="268" ht="46.5" customHeight="1">
      <c r="A268" s="18">
        <v>8.0</v>
      </c>
      <c r="B268" s="19" t="s">
        <v>179</v>
      </c>
      <c r="C268" s="20" t="s">
        <v>185</v>
      </c>
      <c r="D268" s="13"/>
      <c r="E268" s="31"/>
      <c r="F268" s="31"/>
      <c r="G268" s="34"/>
      <c r="H268" s="31"/>
      <c r="I268" s="19"/>
      <c r="J268" s="36"/>
      <c r="K268" s="36"/>
      <c r="L268" s="36"/>
      <c r="M268" s="34"/>
    </row>
    <row r="269" ht="46.5" customHeight="1">
      <c r="A269" s="18">
        <v>9.0</v>
      </c>
      <c r="B269" s="19" t="s">
        <v>175</v>
      </c>
      <c r="C269" s="20" t="s">
        <v>186</v>
      </c>
      <c r="D269" s="13"/>
      <c r="E269" s="37" t="s">
        <v>86</v>
      </c>
      <c r="F269" s="38">
        <v>0.8333333333333334</v>
      </c>
      <c r="G269" s="39"/>
      <c r="H269" s="40"/>
      <c r="I269" s="41"/>
      <c r="J269" s="42"/>
      <c r="K269" s="42"/>
      <c r="L269" s="42"/>
      <c r="M269" s="39"/>
    </row>
    <row r="270" ht="46.5" customHeight="1">
      <c r="A270" s="18">
        <v>10.0</v>
      </c>
      <c r="B270" s="19" t="s">
        <v>130</v>
      </c>
      <c r="C270" s="20" t="s">
        <v>187</v>
      </c>
      <c r="D270" s="13"/>
      <c r="E270" s="31"/>
      <c r="F270" s="31"/>
      <c r="G270" s="39"/>
      <c r="H270" s="31"/>
      <c r="I270" s="41"/>
      <c r="J270" s="42"/>
      <c r="K270" s="42"/>
      <c r="L270" s="42"/>
      <c r="M270" s="39"/>
    </row>
    <row r="271" ht="46.5" customHeight="1">
      <c r="A271" s="18">
        <v>11.0</v>
      </c>
      <c r="B271" s="19" t="s">
        <v>93</v>
      </c>
      <c r="C271" s="20" t="s">
        <v>188</v>
      </c>
      <c r="D271" s="13"/>
      <c r="E271" s="32" t="s">
        <v>177</v>
      </c>
      <c r="F271" s="33">
        <v>0.8333333333333334</v>
      </c>
      <c r="G271" s="34"/>
      <c r="H271" s="35"/>
      <c r="I271" s="19"/>
      <c r="J271" s="36"/>
      <c r="K271" s="36"/>
      <c r="L271" s="36"/>
      <c r="M271" s="34"/>
    </row>
    <row r="272" ht="46.5" customHeight="1">
      <c r="A272" s="18">
        <v>12.0</v>
      </c>
      <c r="B272" s="19" t="s">
        <v>180</v>
      </c>
      <c r="C272" s="20" t="s">
        <v>189</v>
      </c>
      <c r="D272" s="13"/>
      <c r="E272" s="31"/>
      <c r="F272" s="31"/>
      <c r="G272" s="34"/>
      <c r="H272" s="31"/>
      <c r="I272" s="19"/>
      <c r="J272" s="36"/>
      <c r="K272" s="36"/>
      <c r="L272" s="36"/>
      <c r="M272" s="34"/>
    </row>
    <row r="273" ht="46.5" customHeight="1">
      <c r="A273" s="6"/>
      <c r="B273" s="2"/>
      <c r="C273" s="2"/>
      <c r="D273" s="2"/>
      <c r="E273" s="2"/>
      <c r="F273" s="2"/>
      <c r="G273" s="2"/>
      <c r="H273" s="2"/>
      <c r="J273" s="7" t="s">
        <v>7</v>
      </c>
    </row>
    <row r="274" ht="46.5" customHeight="1">
      <c r="A274" s="9" t="s">
        <v>2</v>
      </c>
      <c r="B274" s="9" t="s">
        <v>3</v>
      </c>
      <c r="C274" s="9" t="s">
        <v>4</v>
      </c>
      <c r="E274" s="10"/>
      <c r="F274" s="10"/>
      <c r="G274" s="11" t="s">
        <v>5</v>
      </c>
      <c r="H274" s="12" t="s">
        <v>201</v>
      </c>
      <c r="I274" s="13"/>
      <c r="J274" s="14">
        <v>1.0</v>
      </c>
      <c r="K274" s="14">
        <v>2.0</v>
      </c>
      <c r="L274" s="14">
        <v>3.0</v>
      </c>
      <c r="M274" s="11" t="s">
        <v>7</v>
      </c>
    </row>
    <row r="275" ht="46.5" customHeight="1">
      <c r="A275" s="18">
        <v>1.0</v>
      </c>
      <c r="B275" s="19" t="s">
        <v>171</v>
      </c>
      <c r="C275" s="20" t="s">
        <v>172</v>
      </c>
      <c r="D275" s="13"/>
      <c r="E275" s="37" t="s">
        <v>86</v>
      </c>
      <c r="F275" s="38">
        <v>0.7638888888888888</v>
      </c>
      <c r="G275" s="39"/>
      <c r="H275" s="40"/>
      <c r="I275" s="41"/>
      <c r="J275" s="42"/>
      <c r="K275" s="42"/>
      <c r="L275" s="42"/>
      <c r="M275" s="39"/>
    </row>
    <row r="276" ht="46.5" customHeight="1">
      <c r="A276" s="18">
        <v>2.0</v>
      </c>
      <c r="B276" s="19" t="s">
        <v>155</v>
      </c>
      <c r="C276" s="20" t="s">
        <v>156</v>
      </c>
      <c r="D276" s="13"/>
      <c r="E276" s="31"/>
      <c r="F276" s="31"/>
      <c r="G276" s="39"/>
      <c r="H276" s="31"/>
      <c r="I276" s="41"/>
      <c r="J276" s="42"/>
      <c r="K276" s="42"/>
      <c r="L276" s="42"/>
      <c r="M276" s="39"/>
    </row>
    <row r="277" ht="46.5" customHeight="1">
      <c r="A277" s="18">
        <v>3.0</v>
      </c>
      <c r="B277" s="19" t="s">
        <v>176</v>
      </c>
      <c r="C277" s="20" t="s">
        <v>139</v>
      </c>
      <c r="D277" s="13"/>
      <c r="E277" s="32" t="s">
        <v>177</v>
      </c>
      <c r="F277" s="33">
        <v>0.7638888888888888</v>
      </c>
      <c r="G277" s="34"/>
      <c r="H277" s="35"/>
      <c r="I277" s="19"/>
      <c r="J277" s="36"/>
      <c r="K277" s="36"/>
      <c r="L277" s="36"/>
      <c r="M277" s="34"/>
    </row>
    <row r="278" ht="46.5" customHeight="1">
      <c r="A278" s="18">
        <v>4.0</v>
      </c>
      <c r="B278" s="19" t="s">
        <v>174</v>
      </c>
      <c r="C278" s="20" t="s">
        <v>143</v>
      </c>
      <c r="D278" s="13"/>
      <c r="E278" s="31"/>
      <c r="F278" s="31"/>
      <c r="G278" s="34"/>
      <c r="H278" s="31"/>
      <c r="I278" s="19"/>
      <c r="J278" s="36"/>
      <c r="K278" s="36"/>
      <c r="L278" s="36"/>
      <c r="M278" s="34"/>
    </row>
    <row r="279" ht="46.5" customHeight="1">
      <c r="A279" s="18">
        <v>5.0</v>
      </c>
      <c r="B279" s="19" t="s">
        <v>131</v>
      </c>
      <c r="C279" s="20" t="s">
        <v>132</v>
      </c>
      <c r="D279" s="13"/>
      <c r="E279" s="37" t="s">
        <v>86</v>
      </c>
      <c r="F279" s="38">
        <v>0.7986111111111112</v>
      </c>
      <c r="G279" s="39"/>
      <c r="H279" s="40"/>
      <c r="I279" s="41"/>
      <c r="J279" s="42"/>
      <c r="K279" s="42"/>
      <c r="L279" s="42"/>
      <c r="M279" s="39"/>
    </row>
    <row r="280" ht="46.5" customHeight="1">
      <c r="A280" s="18">
        <v>6.0</v>
      </c>
      <c r="B280" s="19" t="s">
        <v>79</v>
      </c>
      <c r="C280" s="20" t="s">
        <v>183</v>
      </c>
      <c r="D280" s="13"/>
      <c r="E280" s="31"/>
      <c r="F280" s="31"/>
      <c r="G280" s="39"/>
      <c r="H280" s="31"/>
      <c r="I280" s="41"/>
      <c r="J280" s="42"/>
      <c r="K280" s="42"/>
      <c r="L280" s="42"/>
      <c r="M280" s="39"/>
    </row>
    <row r="281" ht="46.5" customHeight="1">
      <c r="A281" s="18">
        <v>7.0</v>
      </c>
      <c r="B281" s="19" t="s">
        <v>182</v>
      </c>
      <c r="C281" s="20" t="s">
        <v>184</v>
      </c>
      <c r="D281" s="13"/>
      <c r="E281" s="32" t="s">
        <v>177</v>
      </c>
      <c r="F281" s="33">
        <v>0.7986111111111112</v>
      </c>
      <c r="G281" s="34"/>
      <c r="H281" s="35"/>
      <c r="I281" s="19"/>
      <c r="J281" s="36"/>
      <c r="K281" s="36"/>
      <c r="L281" s="36"/>
      <c r="M281" s="34"/>
    </row>
    <row r="282" ht="46.5" customHeight="1">
      <c r="A282" s="18">
        <v>8.0</v>
      </c>
      <c r="B282" s="19" t="s">
        <v>179</v>
      </c>
      <c r="C282" s="20" t="s">
        <v>185</v>
      </c>
      <c r="D282" s="13"/>
      <c r="E282" s="31"/>
      <c r="F282" s="31"/>
      <c r="G282" s="34"/>
      <c r="H282" s="31"/>
      <c r="I282" s="19"/>
      <c r="J282" s="36"/>
      <c r="K282" s="36"/>
      <c r="L282" s="36"/>
      <c r="M282" s="34"/>
    </row>
    <row r="283" ht="46.5" customHeight="1">
      <c r="A283" s="18">
        <v>9.0</v>
      </c>
      <c r="B283" s="19" t="s">
        <v>175</v>
      </c>
      <c r="C283" s="20" t="s">
        <v>186</v>
      </c>
      <c r="D283" s="13"/>
      <c r="E283" s="37" t="s">
        <v>86</v>
      </c>
      <c r="F283" s="38">
        <v>0.8333333333333334</v>
      </c>
      <c r="G283" s="39"/>
      <c r="H283" s="40"/>
      <c r="I283" s="41"/>
      <c r="J283" s="42"/>
      <c r="K283" s="42"/>
      <c r="L283" s="42"/>
      <c r="M283" s="39"/>
    </row>
    <row r="284" ht="46.5" customHeight="1">
      <c r="A284" s="18">
        <v>10.0</v>
      </c>
      <c r="B284" s="19" t="s">
        <v>130</v>
      </c>
      <c r="C284" s="20" t="s">
        <v>187</v>
      </c>
      <c r="D284" s="13"/>
      <c r="E284" s="31"/>
      <c r="F284" s="31"/>
      <c r="G284" s="39"/>
      <c r="H284" s="31"/>
      <c r="I284" s="41"/>
      <c r="J284" s="42"/>
      <c r="K284" s="42"/>
      <c r="L284" s="42"/>
      <c r="M284" s="39"/>
    </row>
    <row r="285" ht="46.5" customHeight="1">
      <c r="A285" s="18">
        <v>11.0</v>
      </c>
      <c r="B285" s="19" t="s">
        <v>93</v>
      </c>
      <c r="C285" s="20" t="s">
        <v>188</v>
      </c>
      <c r="D285" s="13"/>
      <c r="E285" s="32" t="s">
        <v>177</v>
      </c>
      <c r="F285" s="33">
        <v>0.8333333333333334</v>
      </c>
      <c r="G285" s="34"/>
      <c r="H285" s="35"/>
      <c r="I285" s="19"/>
      <c r="J285" s="36"/>
      <c r="K285" s="36"/>
      <c r="L285" s="36"/>
      <c r="M285" s="34"/>
    </row>
    <row r="286" ht="46.5" customHeight="1">
      <c r="A286" s="18">
        <v>12.0</v>
      </c>
      <c r="B286" s="19" t="s">
        <v>180</v>
      </c>
      <c r="C286" s="20" t="s">
        <v>189</v>
      </c>
      <c r="D286" s="13"/>
      <c r="E286" s="31"/>
      <c r="F286" s="31"/>
      <c r="G286" s="34"/>
      <c r="H286" s="31"/>
      <c r="I286" s="19"/>
      <c r="J286" s="36"/>
      <c r="K286" s="36"/>
      <c r="L286" s="36"/>
      <c r="M286" s="34"/>
    </row>
    <row r="287" ht="46.5" customHeight="1">
      <c r="A287" s="6"/>
      <c r="B287" s="2"/>
      <c r="C287" s="2"/>
      <c r="D287" s="2"/>
      <c r="E287" s="2"/>
      <c r="F287" s="2"/>
      <c r="G287" s="2"/>
      <c r="H287" s="2"/>
      <c r="J287" s="7" t="s">
        <v>7</v>
      </c>
    </row>
    <row r="288" ht="46.5" customHeight="1">
      <c r="A288" s="9" t="s">
        <v>2</v>
      </c>
      <c r="B288" s="9" t="s">
        <v>3</v>
      </c>
      <c r="C288" s="9" t="s">
        <v>4</v>
      </c>
      <c r="E288" s="10"/>
      <c r="F288" s="10"/>
      <c r="G288" s="11" t="s">
        <v>5</v>
      </c>
      <c r="H288" s="12" t="s">
        <v>201</v>
      </c>
      <c r="I288" s="13"/>
      <c r="J288" s="14">
        <v>1.0</v>
      </c>
      <c r="K288" s="14">
        <v>2.0</v>
      </c>
      <c r="L288" s="14">
        <v>3.0</v>
      </c>
      <c r="M288" s="11" t="s">
        <v>7</v>
      </c>
    </row>
    <row r="289" ht="46.5" customHeight="1">
      <c r="A289" s="18">
        <v>1.0</v>
      </c>
      <c r="B289" s="19" t="s">
        <v>171</v>
      </c>
      <c r="C289" s="20" t="s">
        <v>172</v>
      </c>
      <c r="D289" s="13"/>
      <c r="E289" s="37" t="s">
        <v>86</v>
      </c>
      <c r="F289" s="38">
        <v>0.7638888888888888</v>
      </c>
      <c r="G289" s="39"/>
      <c r="H289" s="40"/>
      <c r="I289" s="41"/>
      <c r="J289" s="42"/>
      <c r="K289" s="42"/>
      <c r="L289" s="42"/>
      <c r="M289" s="39"/>
    </row>
    <row r="290" ht="46.5" customHeight="1">
      <c r="A290" s="18">
        <v>2.0</v>
      </c>
      <c r="B290" s="19" t="s">
        <v>155</v>
      </c>
      <c r="C290" s="20" t="s">
        <v>156</v>
      </c>
      <c r="D290" s="13"/>
      <c r="E290" s="31"/>
      <c r="F290" s="31"/>
      <c r="G290" s="39"/>
      <c r="H290" s="31"/>
      <c r="I290" s="41"/>
      <c r="J290" s="42"/>
      <c r="K290" s="42"/>
      <c r="L290" s="42"/>
      <c r="M290" s="39"/>
    </row>
    <row r="291" ht="46.5" customHeight="1">
      <c r="A291" s="18">
        <v>3.0</v>
      </c>
      <c r="B291" s="19" t="s">
        <v>176</v>
      </c>
      <c r="C291" s="20" t="s">
        <v>139</v>
      </c>
      <c r="D291" s="13"/>
      <c r="E291" s="32" t="s">
        <v>177</v>
      </c>
      <c r="F291" s="33">
        <v>0.7638888888888888</v>
      </c>
      <c r="G291" s="34"/>
      <c r="H291" s="35"/>
      <c r="I291" s="19"/>
      <c r="J291" s="36"/>
      <c r="K291" s="36"/>
      <c r="L291" s="36"/>
      <c r="M291" s="34"/>
    </row>
    <row r="292" ht="46.5" customHeight="1">
      <c r="A292" s="18">
        <v>4.0</v>
      </c>
      <c r="B292" s="19" t="s">
        <v>174</v>
      </c>
      <c r="C292" s="20" t="s">
        <v>143</v>
      </c>
      <c r="D292" s="13"/>
      <c r="E292" s="31"/>
      <c r="F292" s="31"/>
      <c r="G292" s="34"/>
      <c r="H292" s="31"/>
      <c r="I292" s="19"/>
      <c r="J292" s="36"/>
      <c r="K292" s="36"/>
      <c r="L292" s="36"/>
      <c r="M292" s="34"/>
    </row>
    <row r="293" ht="46.5" customHeight="1">
      <c r="A293" s="18">
        <v>5.0</v>
      </c>
      <c r="B293" s="19" t="s">
        <v>131</v>
      </c>
      <c r="C293" s="20" t="s">
        <v>132</v>
      </c>
      <c r="D293" s="13"/>
      <c r="E293" s="37" t="s">
        <v>86</v>
      </c>
      <c r="F293" s="38">
        <v>0.7986111111111112</v>
      </c>
      <c r="G293" s="39"/>
      <c r="H293" s="40"/>
      <c r="I293" s="41"/>
      <c r="J293" s="42"/>
      <c r="K293" s="42"/>
      <c r="L293" s="42"/>
      <c r="M293" s="39"/>
    </row>
    <row r="294" ht="46.5" customHeight="1">
      <c r="A294" s="18">
        <v>6.0</v>
      </c>
      <c r="B294" s="19" t="s">
        <v>79</v>
      </c>
      <c r="C294" s="20" t="s">
        <v>183</v>
      </c>
      <c r="D294" s="13"/>
      <c r="E294" s="31"/>
      <c r="F294" s="31"/>
      <c r="G294" s="39"/>
      <c r="H294" s="31"/>
      <c r="I294" s="41"/>
      <c r="J294" s="42"/>
      <c r="K294" s="42"/>
      <c r="L294" s="42"/>
      <c r="M294" s="39"/>
    </row>
    <row r="295" ht="46.5" customHeight="1">
      <c r="A295" s="18">
        <v>7.0</v>
      </c>
      <c r="B295" s="19" t="s">
        <v>182</v>
      </c>
      <c r="C295" s="20" t="s">
        <v>184</v>
      </c>
      <c r="D295" s="13"/>
      <c r="E295" s="32" t="s">
        <v>177</v>
      </c>
      <c r="F295" s="33">
        <v>0.7986111111111112</v>
      </c>
      <c r="G295" s="34"/>
      <c r="H295" s="35"/>
      <c r="I295" s="19"/>
      <c r="J295" s="36"/>
      <c r="K295" s="36"/>
      <c r="L295" s="36"/>
      <c r="M295" s="34"/>
    </row>
    <row r="296" ht="46.5" customHeight="1">
      <c r="A296" s="18">
        <v>8.0</v>
      </c>
      <c r="B296" s="19" t="s">
        <v>179</v>
      </c>
      <c r="C296" s="20" t="s">
        <v>185</v>
      </c>
      <c r="D296" s="13"/>
      <c r="E296" s="31"/>
      <c r="F296" s="31"/>
      <c r="G296" s="34"/>
      <c r="H296" s="31"/>
      <c r="I296" s="19"/>
      <c r="J296" s="36"/>
      <c r="K296" s="36"/>
      <c r="L296" s="36"/>
      <c r="M296" s="34"/>
    </row>
    <row r="297" ht="46.5" customHeight="1">
      <c r="A297" s="18">
        <v>9.0</v>
      </c>
      <c r="B297" s="19" t="s">
        <v>175</v>
      </c>
      <c r="C297" s="20" t="s">
        <v>186</v>
      </c>
      <c r="D297" s="13"/>
      <c r="E297" s="37" t="s">
        <v>86</v>
      </c>
      <c r="F297" s="38">
        <v>0.8333333333333334</v>
      </c>
      <c r="G297" s="39"/>
      <c r="H297" s="40"/>
      <c r="I297" s="41"/>
      <c r="J297" s="42"/>
      <c r="K297" s="42"/>
      <c r="L297" s="42"/>
      <c r="M297" s="39"/>
    </row>
    <row r="298" ht="46.5" customHeight="1">
      <c r="A298" s="18">
        <v>10.0</v>
      </c>
      <c r="B298" s="19" t="s">
        <v>130</v>
      </c>
      <c r="C298" s="20" t="s">
        <v>187</v>
      </c>
      <c r="D298" s="13"/>
      <c r="E298" s="31"/>
      <c r="F298" s="31"/>
      <c r="G298" s="39"/>
      <c r="H298" s="31"/>
      <c r="I298" s="41"/>
      <c r="J298" s="42"/>
      <c r="K298" s="42"/>
      <c r="L298" s="42"/>
      <c r="M298" s="39"/>
    </row>
    <row r="299" ht="46.5" customHeight="1">
      <c r="A299" s="18">
        <v>11.0</v>
      </c>
      <c r="B299" s="19" t="s">
        <v>93</v>
      </c>
      <c r="C299" s="20" t="s">
        <v>188</v>
      </c>
      <c r="D299" s="13"/>
      <c r="E299" s="32" t="s">
        <v>177</v>
      </c>
      <c r="F299" s="33">
        <v>0.8333333333333334</v>
      </c>
      <c r="G299" s="34"/>
      <c r="H299" s="35"/>
      <c r="I299" s="19"/>
      <c r="J299" s="36"/>
      <c r="K299" s="36"/>
      <c r="L299" s="36"/>
      <c r="M299" s="34"/>
    </row>
    <row r="300" ht="46.5" customHeight="1">
      <c r="A300" s="18">
        <v>12.0</v>
      </c>
      <c r="B300" s="19" t="s">
        <v>180</v>
      </c>
      <c r="C300" s="20" t="s">
        <v>189</v>
      </c>
      <c r="D300" s="13"/>
      <c r="E300" s="31"/>
      <c r="F300" s="31"/>
      <c r="G300" s="34"/>
      <c r="H300" s="31"/>
      <c r="I300" s="19"/>
      <c r="J300" s="36"/>
      <c r="K300" s="36"/>
      <c r="L300" s="36"/>
      <c r="M300" s="34"/>
    </row>
    <row r="301" ht="46.5" customHeight="1">
      <c r="A301" s="6"/>
      <c r="B301" s="2"/>
      <c r="C301" s="2"/>
      <c r="D301" s="2"/>
      <c r="E301" s="2"/>
      <c r="F301" s="2"/>
      <c r="G301" s="2"/>
      <c r="H301" s="2"/>
      <c r="J301" s="7" t="s">
        <v>7</v>
      </c>
    </row>
    <row r="302" ht="46.5" customHeight="1">
      <c r="A302" s="9" t="s">
        <v>2</v>
      </c>
      <c r="B302" s="9" t="s">
        <v>3</v>
      </c>
      <c r="C302" s="9" t="s">
        <v>4</v>
      </c>
      <c r="E302" s="10"/>
      <c r="F302" s="10"/>
      <c r="G302" s="11" t="s">
        <v>5</v>
      </c>
      <c r="H302" s="12" t="s">
        <v>201</v>
      </c>
      <c r="I302" s="13"/>
      <c r="J302" s="14">
        <v>1.0</v>
      </c>
      <c r="K302" s="14">
        <v>2.0</v>
      </c>
      <c r="L302" s="14">
        <v>3.0</v>
      </c>
      <c r="M302" s="11" t="s">
        <v>7</v>
      </c>
    </row>
    <row r="303" ht="46.5" customHeight="1">
      <c r="A303" s="18">
        <v>1.0</v>
      </c>
      <c r="B303" s="19" t="s">
        <v>171</v>
      </c>
      <c r="C303" s="20" t="s">
        <v>172</v>
      </c>
      <c r="D303" s="13"/>
      <c r="E303" s="37" t="s">
        <v>86</v>
      </c>
      <c r="F303" s="38">
        <v>0.7638888888888888</v>
      </c>
      <c r="G303" s="39"/>
      <c r="H303" s="40"/>
      <c r="I303" s="41"/>
      <c r="J303" s="42"/>
      <c r="K303" s="42"/>
      <c r="L303" s="42"/>
      <c r="M303" s="39"/>
    </row>
    <row r="304" ht="46.5" customHeight="1">
      <c r="A304" s="18">
        <v>2.0</v>
      </c>
      <c r="B304" s="19" t="s">
        <v>155</v>
      </c>
      <c r="C304" s="20" t="s">
        <v>156</v>
      </c>
      <c r="D304" s="13"/>
      <c r="E304" s="31"/>
      <c r="F304" s="31"/>
      <c r="G304" s="39"/>
      <c r="H304" s="31"/>
      <c r="I304" s="41"/>
      <c r="J304" s="42"/>
      <c r="K304" s="42"/>
      <c r="L304" s="42"/>
      <c r="M304" s="39"/>
    </row>
    <row r="305" ht="46.5" customHeight="1">
      <c r="A305" s="18">
        <v>3.0</v>
      </c>
      <c r="B305" s="19" t="s">
        <v>176</v>
      </c>
      <c r="C305" s="20" t="s">
        <v>139</v>
      </c>
      <c r="D305" s="13"/>
      <c r="E305" s="32" t="s">
        <v>177</v>
      </c>
      <c r="F305" s="33">
        <v>0.7638888888888888</v>
      </c>
      <c r="G305" s="34"/>
      <c r="H305" s="35"/>
      <c r="I305" s="19"/>
      <c r="J305" s="36"/>
      <c r="K305" s="36"/>
      <c r="L305" s="36"/>
      <c r="M305" s="34"/>
    </row>
    <row r="306" ht="46.5" customHeight="1">
      <c r="A306" s="18">
        <v>4.0</v>
      </c>
      <c r="B306" s="19" t="s">
        <v>174</v>
      </c>
      <c r="C306" s="20" t="s">
        <v>143</v>
      </c>
      <c r="D306" s="13"/>
      <c r="E306" s="31"/>
      <c r="F306" s="31"/>
      <c r="G306" s="34"/>
      <c r="H306" s="31"/>
      <c r="I306" s="19"/>
      <c r="J306" s="36"/>
      <c r="K306" s="36"/>
      <c r="L306" s="36"/>
      <c r="M306" s="34"/>
    </row>
    <row r="307" ht="46.5" customHeight="1">
      <c r="A307" s="18">
        <v>5.0</v>
      </c>
      <c r="B307" s="19" t="s">
        <v>131</v>
      </c>
      <c r="C307" s="20" t="s">
        <v>132</v>
      </c>
      <c r="D307" s="13"/>
      <c r="E307" s="37" t="s">
        <v>86</v>
      </c>
      <c r="F307" s="38">
        <v>0.7986111111111112</v>
      </c>
      <c r="G307" s="39"/>
      <c r="H307" s="40"/>
      <c r="I307" s="41"/>
      <c r="J307" s="42"/>
      <c r="K307" s="42"/>
      <c r="L307" s="42"/>
      <c r="M307" s="39"/>
    </row>
    <row r="308" ht="46.5" customHeight="1">
      <c r="A308" s="18">
        <v>6.0</v>
      </c>
      <c r="B308" s="19" t="s">
        <v>79</v>
      </c>
      <c r="C308" s="20" t="s">
        <v>183</v>
      </c>
      <c r="D308" s="13"/>
      <c r="E308" s="31"/>
      <c r="F308" s="31"/>
      <c r="G308" s="39"/>
      <c r="H308" s="31"/>
      <c r="I308" s="41"/>
      <c r="J308" s="42"/>
      <c r="K308" s="42"/>
      <c r="L308" s="42"/>
      <c r="M308" s="39"/>
    </row>
    <row r="309" ht="46.5" customHeight="1">
      <c r="A309" s="18">
        <v>7.0</v>
      </c>
      <c r="B309" s="19" t="s">
        <v>182</v>
      </c>
      <c r="C309" s="20" t="s">
        <v>184</v>
      </c>
      <c r="D309" s="13"/>
      <c r="E309" s="32" t="s">
        <v>177</v>
      </c>
      <c r="F309" s="33">
        <v>0.7986111111111112</v>
      </c>
      <c r="G309" s="34"/>
      <c r="H309" s="35"/>
      <c r="I309" s="19"/>
      <c r="J309" s="36"/>
      <c r="K309" s="36"/>
      <c r="L309" s="36"/>
      <c r="M309" s="34"/>
    </row>
    <row r="310" ht="46.5" customHeight="1">
      <c r="A310" s="18">
        <v>8.0</v>
      </c>
      <c r="B310" s="19" t="s">
        <v>179</v>
      </c>
      <c r="C310" s="20" t="s">
        <v>185</v>
      </c>
      <c r="D310" s="13"/>
      <c r="E310" s="31"/>
      <c r="F310" s="31"/>
      <c r="G310" s="34"/>
      <c r="H310" s="31"/>
      <c r="I310" s="19"/>
      <c r="J310" s="36"/>
      <c r="K310" s="36"/>
      <c r="L310" s="36"/>
      <c r="M310" s="34"/>
    </row>
    <row r="311" ht="46.5" customHeight="1">
      <c r="A311" s="18">
        <v>9.0</v>
      </c>
      <c r="B311" s="19" t="s">
        <v>175</v>
      </c>
      <c r="C311" s="20" t="s">
        <v>186</v>
      </c>
      <c r="D311" s="13"/>
      <c r="E311" s="37" t="s">
        <v>86</v>
      </c>
      <c r="F311" s="38">
        <v>0.8333333333333334</v>
      </c>
      <c r="G311" s="39"/>
      <c r="H311" s="40"/>
      <c r="I311" s="41"/>
      <c r="J311" s="42"/>
      <c r="K311" s="42"/>
      <c r="L311" s="42"/>
      <c r="M311" s="39"/>
    </row>
    <row r="312" ht="46.5" customHeight="1">
      <c r="A312" s="18">
        <v>10.0</v>
      </c>
      <c r="B312" s="19" t="s">
        <v>130</v>
      </c>
      <c r="C312" s="20" t="s">
        <v>187</v>
      </c>
      <c r="D312" s="13"/>
      <c r="E312" s="31"/>
      <c r="F312" s="31"/>
      <c r="G312" s="39"/>
      <c r="H312" s="31"/>
      <c r="I312" s="41"/>
      <c r="J312" s="42"/>
      <c r="K312" s="42"/>
      <c r="L312" s="42"/>
      <c r="M312" s="39"/>
    </row>
    <row r="313" ht="46.5" customHeight="1">
      <c r="A313" s="18">
        <v>11.0</v>
      </c>
      <c r="B313" s="19" t="s">
        <v>93</v>
      </c>
      <c r="C313" s="20" t="s">
        <v>188</v>
      </c>
      <c r="D313" s="13"/>
      <c r="E313" s="32" t="s">
        <v>177</v>
      </c>
      <c r="F313" s="33">
        <v>0.8333333333333334</v>
      </c>
      <c r="G313" s="34"/>
      <c r="H313" s="35"/>
      <c r="I313" s="19"/>
      <c r="J313" s="36"/>
      <c r="K313" s="36"/>
      <c r="L313" s="36"/>
      <c r="M313" s="34"/>
    </row>
    <row r="314" ht="46.5" customHeight="1">
      <c r="A314" s="18">
        <v>12.0</v>
      </c>
      <c r="B314" s="19" t="s">
        <v>180</v>
      </c>
      <c r="C314" s="20" t="s">
        <v>189</v>
      </c>
      <c r="D314" s="13"/>
      <c r="E314" s="31"/>
      <c r="F314" s="31"/>
      <c r="G314" s="34"/>
      <c r="H314" s="31"/>
      <c r="I314" s="19"/>
      <c r="J314" s="36"/>
      <c r="K314" s="36"/>
      <c r="L314" s="36"/>
      <c r="M314" s="34"/>
    </row>
    <row r="315" ht="46.5" customHeight="1">
      <c r="A315" s="6"/>
      <c r="B315" s="2"/>
      <c r="C315" s="2"/>
      <c r="D315" s="2"/>
      <c r="E315" s="2"/>
      <c r="F315" s="2"/>
      <c r="G315" s="2"/>
      <c r="H315" s="2"/>
      <c r="J315" s="7" t="s">
        <v>7</v>
      </c>
    </row>
    <row r="316" ht="46.5" customHeight="1">
      <c r="A316" s="9" t="s">
        <v>2</v>
      </c>
      <c r="B316" s="9" t="s">
        <v>3</v>
      </c>
      <c r="C316" s="9" t="s">
        <v>4</v>
      </c>
      <c r="E316" s="10"/>
      <c r="F316" s="10"/>
      <c r="G316" s="11" t="s">
        <v>5</v>
      </c>
      <c r="H316" s="12" t="s">
        <v>201</v>
      </c>
      <c r="I316" s="13"/>
      <c r="J316" s="14">
        <v>1.0</v>
      </c>
      <c r="K316" s="14">
        <v>2.0</v>
      </c>
      <c r="L316" s="14">
        <v>3.0</v>
      </c>
      <c r="M316" s="11" t="s">
        <v>7</v>
      </c>
    </row>
    <row r="317" ht="46.5" customHeight="1">
      <c r="A317" s="18">
        <v>1.0</v>
      </c>
      <c r="B317" s="19" t="s">
        <v>171</v>
      </c>
      <c r="C317" s="20" t="s">
        <v>172</v>
      </c>
      <c r="D317" s="13"/>
      <c r="E317" s="37" t="s">
        <v>86</v>
      </c>
      <c r="F317" s="38">
        <v>0.7638888888888888</v>
      </c>
      <c r="G317" s="39"/>
      <c r="H317" s="40"/>
      <c r="I317" s="41"/>
      <c r="J317" s="42"/>
      <c r="K317" s="42"/>
      <c r="L317" s="42"/>
      <c r="M317" s="39"/>
    </row>
    <row r="318" ht="46.5" customHeight="1">
      <c r="A318" s="18">
        <v>2.0</v>
      </c>
      <c r="B318" s="19" t="s">
        <v>155</v>
      </c>
      <c r="C318" s="20" t="s">
        <v>156</v>
      </c>
      <c r="D318" s="13"/>
      <c r="E318" s="31"/>
      <c r="F318" s="31"/>
      <c r="G318" s="39"/>
      <c r="H318" s="31"/>
      <c r="I318" s="41"/>
      <c r="J318" s="42"/>
      <c r="K318" s="42"/>
      <c r="L318" s="42"/>
      <c r="M318" s="39"/>
    </row>
    <row r="319" ht="46.5" customHeight="1">
      <c r="A319" s="18">
        <v>3.0</v>
      </c>
      <c r="B319" s="19" t="s">
        <v>176</v>
      </c>
      <c r="C319" s="20" t="s">
        <v>139</v>
      </c>
      <c r="D319" s="13"/>
      <c r="E319" s="32" t="s">
        <v>177</v>
      </c>
      <c r="F319" s="33">
        <v>0.7638888888888888</v>
      </c>
      <c r="G319" s="34"/>
      <c r="H319" s="35"/>
      <c r="I319" s="19"/>
      <c r="J319" s="36"/>
      <c r="K319" s="36"/>
      <c r="L319" s="36"/>
      <c r="M319" s="34"/>
    </row>
    <row r="320" ht="46.5" customHeight="1">
      <c r="A320" s="18">
        <v>4.0</v>
      </c>
      <c r="B320" s="19" t="s">
        <v>174</v>
      </c>
      <c r="C320" s="20" t="s">
        <v>143</v>
      </c>
      <c r="D320" s="13"/>
      <c r="E320" s="31"/>
      <c r="F320" s="31"/>
      <c r="G320" s="34"/>
      <c r="H320" s="31"/>
      <c r="I320" s="19"/>
      <c r="J320" s="36"/>
      <c r="K320" s="36"/>
      <c r="L320" s="36"/>
      <c r="M320" s="34"/>
    </row>
    <row r="321" ht="46.5" customHeight="1">
      <c r="A321" s="18">
        <v>5.0</v>
      </c>
      <c r="B321" s="19" t="s">
        <v>131</v>
      </c>
      <c r="C321" s="20" t="s">
        <v>132</v>
      </c>
      <c r="D321" s="13"/>
      <c r="E321" s="37" t="s">
        <v>86</v>
      </c>
      <c r="F321" s="38">
        <v>0.7986111111111112</v>
      </c>
      <c r="G321" s="39"/>
      <c r="H321" s="40"/>
      <c r="I321" s="41"/>
      <c r="J321" s="42"/>
      <c r="K321" s="42"/>
      <c r="L321" s="42"/>
      <c r="M321" s="39"/>
    </row>
    <row r="322" ht="46.5" customHeight="1">
      <c r="A322" s="18">
        <v>6.0</v>
      </c>
      <c r="B322" s="19" t="s">
        <v>79</v>
      </c>
      <c r="C322" s="20" t="s">
        <v>183</v>
      </c>
      <c r="D322" s="13"/>
      <c r="E322" s="31"/>
      <c r="F322" s="31"/>
      <c r="G322" s="39"/>
      <c r="H322" s="31"/>
      <c r="I322" s="41"/>
      <c r="J322" s="42"/>
      <c r="K322" s="42"/>
      <c r="L322" s="42"/>
      <c r="M322" s="39"/>
    </row>
    <row r="323" ht="46.5" customHeight="1">
      <c r="A323" s="18">
        <v>7.0</v>
      </c>
      <c r="B323" s="19" t="s">
        <v>182</v>
      </c>
      <c r="C323" s="20" t="s">
        <v>184</v>
      </c>
      <c r="D323" s="13"/>
      <c r="E323" s="32" t="s">
        <v>177</v>
      </c>
      <c r="F323" s="33">
        <v>0.7986111111111112</v>
      </c>
      <c r="G323" s="34"/>
      <c r="H323" s="35"/>
      <c r="I323" s="19"/>
      <c r="J323" s="36"/>
      <c r="K323" s="36"/>
      <c r="L323" s="36"/>
      <c r="M323" s="34"/>
    </row>
    <row r="324" ht="46.5" customHeight="1">
      <c r="A324" s="18">
        <v>8.0</v>
      </c>
      <c r="B324" s="19" t="s">
        <v>179</v>
      </c>
      <c r="C324" s="20" t="s">
        <v>185</v>
      </c>
      <c r="D324" s="13"/>
      <c r="E324" s="31"/>
      <c r="F324" s="31"/>
      <c r="G324" s="34"/>
      <c r="H324" s="31"/>
      <c r="I324" s="19"/>
      <c r="J324" s="36"/>
      <c r="K324" s="36"/>
      <c r="L324" s="36"/>
      <c r="M324" s="34"/>
    </row>
    <row r="325" ht="46.5" customHeight="1">
      <c r="A325" s="18">
        <v>9.0</v>
      </c>
      <c r="B325" s="19" t="s">
        <v>175</v>
      </c>
      <c r="C325" s="20" t="s">
        <v>186</v>
      </c>
      <c r="D325" s="13"/>
      <c r="E325" s="37" t="s">
        <v>86</v>
      </c>
      <c r="F325" s="38">
        <v>0.8333333333333334</v>
      </c>
      <c r="G325" s="39"/>
      <c r="H325" s="40"/>
      <c r="I325" s="41"/>
      <c r="J325" s="42"/>
      <c r="K325" s="42"/>
      <c r="L325" s="42"/>
      <c r="M325" s="39"/>
    </row>
    <row r="326" ht="46.5" customHeight="1">
      <c r="A326" s="18">
        <v>10.0</v>
      </c>
      <c r="B326" s="19" t="s">
        <v>130</v>
      </c>
      <c r="C326" s="20" t="s">
        <v>187</v>
      </c>
      <c r="D326" s="13"/>
      <c r="E326" s="31"/>
      <c r="F326" s="31"/>
      <c r="G326" s="39"/>
      <c r="H326" s="31"/>
      <c r="I326" s="41"/>
      <c r="J326" s="42"/>
      <c r="K326" s="42"/>
      <c r="L326" s="42"/>
      <c r="M326" s="39"/>
    </row>
    <row r="327" ht="46.5" customHeight="1">
      <c r="A327" s="18">
        <v>11.0</v>
      </c>
      <c r="B327" s="19" t="s">
        <v>93</v>
      </c>
      <c r="C327" s="20" t="s">
        <v>188</v>
      </c>
      <c r="D327" s="13"/>
      <c r="E327" s="32" t="s">
        <v>177</v>
      </c>
      <c r="F327" s="33">
        <v>0.8333333333333334</v>
      </c>
      <c r="G327" s="34"/>
      <c r="H327" s="35"/>
      <c r="I327" s="19"/>
      <c r="J327" s="36"/>
      <c r="K327" s="36"/>
      <c r="L327" s="36"/>
      <c r="M327" s="34"/>
    </row>
    <row r="328" ht="46.5" customHeight="1">
      <c r="A328" s="18">
        <v>12.0</v>
      </c>
      <c r="B328" s="19" t="s">
        <v>180</v>
      </c>
      <c r="C328" s="20" t="s">
        <v>189</v>
      </c>
      <c r="D328" s="13"/>
      <c r="E328" s="31"/>
      <c r="F328" s="31"/>
      <c r="G328" s="34"/>
      <c r="H328" s="31"/>
      <c r="I328" s="19"/>
      <c r="J328" s="36"/>
      <c r="K328" s="36"/>
      <c r="L328" s="36"/>
      <c r="M328" s="34"/>
    </row>
    <row r="329" ht="46.5" customHeight="1">
      <c r="A329" s="6"/>
      <c r="B329" s="2"/>
      <c r="C329" s="2"/>
      <c r="D329" s="2"/>
      <c r="E329" s="2"/>
      <c r="F329" s="2"/>
      <c r="G329" s="2"/>
      <c r="H329" s="2"/>
      <c r="J329" s="7" t="s">
        <v>7</v>
      </c>
    </row>
    <row r="330" ht="46.5" customHeight="1">
      <c r="A330" s="9" t="s">
        <v>2</v>
      </c>
      <c r="B330" s="9" t="s">
        <v>3</v>
      </c>
      <c r="C330" s="9" t="s">
        <v>4</v>
      </c>
      <c r="E330" s="10"/>
      <c r="F330" s="10"/>
      <c r="G330" s="11" t="s">
        <v>5</v>
      </c>
      <c r="H330" s="12" t="s">
        <v>201</v>
      </c>
      <c r="I330" s="13"/>
      <c r="J330" s="14">
        <v>1.0</v>
      </c>
      <c r="K330" s="14">
        <v>2.0</v>
      </c>
      <c r="L330" s="14">
        <v>3.0</v>
      </c>
      <c r="M330" s="11" t="s">
        <v>7</v>
      </c>
    </row>
    <row r="331" ht="46.5" customHeight="1">
      <c r="A331" s="18">
        <v>1.0</v>
      </c>
      <c r="B331" s="19" t="s">
        <v>171</v>
      </c>
      <c r="C331" s="20" t="s">
        <v>172</v>
      </c>
      <c r="D331" s="13"/>
      <c r="E331" s="37" t="s">
        <v>86</v>
      </c>
      <c r="F331" s="38">
        <v>0.7638888888888888</v>
      </c>
      <c r="G331" s="39"/>
      <c r="H331" s="40"/>
      <c r="I331" s="41"/>
      <c r="J331" s="42"/>
      <c r="K331" s="42"/>
      <c r="L331" s="42"/>
      <c r="M331" s="39"/>
    </row>
    <row r="332" ht="46.5" customHeight="1">
      <c r="A332" s="18">
        <v>2.0</v>
      </c>
      <c r="B332" s="19" t="s">
        <v>155</v>
      </c>
      <c r="C332" s="20" t="s">
        <v>156</v>
      </c>
      <c r="D332" s="13"/>
      <c r="E332" s="31"/>
      <c r="F332" s="31"/>
      <c r="G332" s="39"/>
      <c r="H332" s="31"/>
      <c r="I332" s="41"/>
      <c r="J332" s="42"/>
      <c r="K332" s="42"/>
      <c r="L332" s="42"/>
      <c r="M332" s="39"/>
    </row>
    <row r="333" ht="46.5" customHeight="1">
      <c r="A333" s="18">
        <v>3.0</v>
      </c>
      <c r="B333" s="19" t="s">
        <v>176</v>
      </c>
      <c r="C333" s="20" t="s">
        <v>139</v>
      </c>
      <c r="D333" s="13"/>
      <c r="E333" s="32" t="s">
        <v>177</v>
      </c>
      <c r="F333" s="33">
        <v>0.7638888888888888</v>
      </c>
      <c r="G333" s="34"/>
      <c r="H333" s="35"/>
      <c r="I333" s="19"/>
      <c r="J333" s="36"/>
      <c r="K333" s="36"/>
      <c r="L333" s="36"/>
      <c r="M333" s="34"/>
    </row>
    <row r="334" ht="46.5" customHeight="1">
      <c r="A334" s="18">
        <v>4.0</v>
      </c>
      <c r="B334" s="19" t="s">
        <v>174</v>
      </c>
      <c r="C334" s="20" t="s">
        <v>143</v>
      </c>
      <c r="D334" s="13"/>
      <c r="E334" s="31"/>
      <c r="F334" s="31"/>
      <c r="G334" s="34"/>
      <c r="H334" s="31"/>
      <c r="I334" s="19"/>
      <c r="J334" s="36"/>
      <c r="K334" s="36"/>
      <c r="L334" s="36"/>
      <c r="M334" s="34"/>
    </row>
    <row r="335" ht="46.5" customHeight="1">
      <c r="A335" s="18">
        <v>5.0</v>
      </c>
      <c r="B335" s="19" t="s">
        <v>131</v>
      </c>
      <c r="C335" s="20" t="s">
        <v>132</v>
      </c>
      <c r="D335" s="13"/>
      <c r="E335" s="37" t="s">
        <v>86</v>
      </c>
      <c r="F335" s="38">
        <v>0.7986111111111112</v>
      </c>
      <c r="G335" s="39"/>
      <c r="H335" s="40"/>
      <c r="I335" s="41"/>
      <c r="J335" s="42"/>
      <c r="K335" s="42"/>
      <c r="L335" s="42"/>
      <c r="M335" s="39"/>
    </row>
    <row r="336" ht="46.5" customHeight="1">
      <c r="A336" s="18">
        <v>6.0</v>
      </c>
      <c r="B336" s="19" t="s">
        <v>79</v>
      </c>
      <c r="C336" s="20" t="s">
        <v>183</v>
      </c>
      <c r="D336" s="13"/>
      <c r="E336" s="31"/>
      <c r="F336" s="31"/>
      <c r="G336" s="39"/>
      <c r="H336" s="31"/>
      <c r="I336" s="41"/>
      <c r="J336" s="42"/>
      <c r="K336" s="42"/>
      <c r="L336" s="42"/>
      <c r="M336" s="39"/>
    </row>
    <row r="337" ht="46.5" customHeight="1">
      <c r="A337" s="18">
        <v>7.0</v>
      </c>
      <c r="B337" s="19" t="s">
        <v>182</v>
      </c>
      <c r="C337" s="20" t="s">
        <v>184</v>
      </c>
      <c r="D337" s="13"/>
      <c r="E337" s="32" t="s">
        <v>177</v>
      </c>
      <c r="F337" s="33">
        <v>0.7986111111111112</v>
      </c>
      <c r="G337" s="34"/>
      <c r="H337" s="35"/>
      <c r="I337" s="19"/>
      <c r="J337" s="36"/>
      <c r="K337" s="36"/>
      <c r="L337" s="36"/>
      <c r="M337" s="34"/>
    </row>
    <row r="338" ht="46.5" customHeight="1">
      <c r="A338" s="18">
        <v>8.0</v>
      </c>
      <c r="B338" s="19" t="s">
        <v>179</v>
      </c>
      <c r="C338" s="20" t="s">
        <v>185</v>
      </c>
      <c r="D338" s="13"/>
      <c r="E338" s="31"/>
      <c r="F338" s="31"/>
      <c r="G338" s="34"/>
      <c r="H338" s="31"/>
      <c r="I338" s="19"/>
      <c r="J338" s="36"/>
      <c r="K338" s="36"/>
      <c r="L338" s="36"/>
      <c r="M338" s="34"/>
    </row>
    <row r="339" ht="46.5" customHeight="1">
      <c r="A339" s="18">
        <v>9.0</v>
      </c>
      <c r="B339" s="19" t="s">
        <v>175</v>
      </c>
      <c r="C339" s="20" t="s">
        <v>186</v>
      </c>
      <c r="D339" s="13"/>
      <c r="E339" s="37" t="s">
        <v>86</v>
      </c>
      <c r="F339" s="38">
        <v>0.8333333333333334</v>
      </c>
      <c r="G339" s="39"/>
      <c r="H339" s="40"/>
      <c r="I339" s="41"/>
      <c r="J339" s="42"/>
      <c r="K339" s="42"/>
      <c r="L339" s="42"/>
      <c r="M339" s="39"/>
    </row>
    <row r="340" ht="46.5" customHeight="1">
      <c r="A340" s="18">
        <v>10.0</v>
      </c>
      <c r="B340" s="19" t="s">
        <v>130</v>
      </c>
      <c r="C340" s="20" t="s">
        <v>187</v>
      </c>
      <c r="D340" s="13"/>
      <c r="E340" s="31"/>
      <c r="F340" s="31"/>
      <c r="G340" s="39"/>
      <c r="H340" s="31"/>
      <c r="I340" s="41"/>
      <c r="J340" s="42"/>
      <c r="K340" s="42"/>
      <c r="L340" s="42"/>
      <c r="M340" s="39"/>
    </row>
    <row r="341" ht="46.5" customHeight="1">
      <c r="A341" s="18">
        <v>11.0</v>
      </c>
      <c r="B341" s="19" t="s">
        <v>93</v>
      </c>
      <c r="C341" s="20" t="s">
        <v>188</v>
      </c>
      <c r="D341" s="13"/>
      <c r="E341" s="32" t="s">
        <v>177</v>
      </c>
      <c r="F341" s="33">
        <v>0.8333333333333334</v>
      </c>
      <c r="G341" s="34"/>
      <c r="H341" s="35"/>
      <c r="I341" s="19"/>
      <c r="J341" s="36"/>
      <c r="K341" s="36"/>
      <c r="L341" s="36"/>
      <c r="M341" s="34"/>
    </row>
    <row r="342" ht="46.5" customHeight="1">
      <c r="A342" s="18">
        <v>12.0</v>
      </c>
      <c r="B342" s="19" t="s">
        <v>180</v>
      </c>
      <c r="C342" s="20" t="s">
        <v>189</v>
      </c>
      <c r="D342" s="13"/>
      <c r="E342" s="31"/>
      <c r="F342" s="31"/>
      <c r="G342" s="34"/>
      <c r="H342" s="31"/>
      <c r="I342" s="19"/>
      <c r="J342" s="36"/>
      <c r="K342" s="36"/>
      <c r="L342" s="36"/>
      <c r="M342" s="34"/>
    </row>
    <row r="343" ht="46.5" customHeight="1">
      <c r="A343" s="6"/>
      <c r="B343" s="2"/>
      <c r="C343" s="2"/>
      <c r="D343" s="2"/>
      <c r="E343" s="2"/>
      <c r="F343" s="2"/>
      <c r="G343" s="2"/>
      <c r="H343" s="2"/>
      <c r="J343" s="7" t="s">
        <v>7</v>
      </c>
    </row>
    <row r="344" ht="46.5" customHeight="1">
      <c r="A344" s="9" t="s">
        <v>2</v>
      </c>
      <c r="B344" s="9" t="s">
        <v>3</v>
      </c>
      <c r="C344" s="9" t="s">
        <v>4</v>
      </c>
      <c r="E344" s="10"/>
      <c r="F344" s="10"/>
      <c r="G344" s="11" t="s">
        <v>5</v>
      </c>
      <c r="H344" s="12" t="s">
        <v>201</v>
      </c>
      <c r="I344" s="13"/>
      <c r="J344" s="14">
        <v>1.0</v>
      </c>
      <c r="K344" s="14">
        <v>2.0</v>
      </c>
      <c r="L344" s="14">
        <v>3.0</v>
      </c>
      <c r="M344" s="11" t="s">
        <v>7</v>
      </c>
    </row>
    <row r="345" ht="46.5" customHeight="1">
      <c r="A345" s="18">
        <v>1.0</v>
      </c>
      <c r="B345" s="19" t="s">
        <v>171</v>
      </c>
      <c r="C345" s="20" t="s">
        <v>172</v>
      </c>
      <c r="D345" s="13"/>
      <c r="E345" s="37" t="s">
        <v>86</v>
      </c>
      <c r="F345" s="38">
        <v>0.7638888888888888</v>
      </c>
      <c r="G345" s="39"/>
      <c r="H345" s="40"/>
      <c r="I345" s="41"/>
      <c r="J345" s="42"/>
      <c r="K345" s="42"/>
      <c r="L345" s="42"/>
      <c r="M345" s="39"/>
    </row>
    <row r="346" ht="46.5" customHeight="1">
      <c r="A346" s="18">
        <v>2.0</v>
      </c>
      <c r="B346" s="19" t="s">
        <v>155</v>
      </c>
      <c r="C346" s="20" t="s">
        <v>156</v>
      </c>
      <c r="D346" s="13"/>
      <c r="E346" s="31"/>
      <c r="F346" s="31"/>
      <c r="G346" s="39"/>
      <c r="H346" s="31"/>
      <c r="I346" s="41"/>
      <c r="J346" s="42"/>
      <c r="K346" s="42"/>
      <c r="L346" s="42"/>
      <c r="M346" s="39"/>
    </row>
    <row r="347" ht="46.5" customHeight="1">
      <c r="A347" s="18">
        <v>3.0</v>
      </c>
      <c r="B347" s="19" t="s">
        <v>176</v>
      </c>
      <c r="C347" s="20" t="s">
        <v>139</v>
      </c>
      <c r="D347" s="13"/>
      <c r="E347" s="32" t="s">
        <v>177</v>
      </c>
      <c r="F347" s="33">
        <v>0.7638888888888888</v>
      </c>
      <c r="G347" s="34"/>
      <c r="H347" s="35"/>
      <c r="I347" s="19"/>
      <c r="J347" s="36"/>
      <c r="K347" s="36"/>
      <c r="L347" s="36"/>
      <c r="M347" s="34"/>
    </row>
    <row r="348" ht="46.5" customHeight="1">
      <c r="A348" s="18">
        <v>4.0</v>
      </c>
      <c r="B348" s="19" t="s">
        <v>174</v>
      </c>
      <c r="C348" s="20" t="s">
        <v>143</v>
      </c>
      <c r="D348" s="13"/>
      <c r="E348" s="31"/>
      <c r="F348" s="31"/>
      <c r="G348" s="34"/>
      <c r="H348" s="31"/>
      <c r="I348" s="19"/>
      <c r="J348" s="36"/>
      <c r="K348" s="36"/>
      <c r="L348" s="36"/>
      <c r="M348" s="34"/>
    </row>
    <row r="349" ht="46.5" customHeight="1">
      <c r="A349" s="18">
        <v>5.0</v>
      </c>
      <c r="B349" s="19" t="s">
        <v>131</v>
      </c>
      <c r="C349" s="20" t="s">
        <v>132</v>
      </c>
      <c r="D349" s="13"/>
      <c r="E349" s="37" t="s">
        <v>86</v>
      </c>
      <c r="F349" s="38">
        <v>0.7986111111111112</v>
      </c>
      <c r="G349" s="39"/>
      <c r="H349" s="40"/>
      <c r="I349" s="41"/>
      <c r="J349" s="42"/>
      <c r="K349" s="42"/>
      <c r="L349" s="42"/>
      <c r="M349" s="39"/>
    </row>
    <row r="350" ht="46.5" customHeight="1">
      <c r="A350" s="18">
        <v>6.0</v>
      </c>
      <c r="B350" s="19" t="s">
        <v>79</v>
      </c>
      <c r="C350" s="20" t="s">
        <v>183</v>
      </c>
      <c r="D350" s="13"/>
      <c r="E350" s="31"/>
      <c r="F350" s="31"/>
      <c r="G350" s="39"/>
      <c r="H350" s="31"/>
      <c r="I350" s="41"/>
      <c r="J350" s="42"/>
      <c r="K350" s="42"/>
      <c r="L350" s="42"/>
      <c r="M350" s="39"/>
    </row>
    <row r="351" ht="46.5" customHeight="1">
      <c r="A351" s="18">
        <v>7.0</v>
      </c>
      <c r="B351" s="19" t="s">
        <v>182</v>
      </c>
      <c r="C351" s="20" t="s">
        <v>184</v>
      </c>
      <c r="D351" s="13"/>
      <c r="E351" s="32" t="s">
        <v>177</v>
      </c>
      <c r="F351" s="33">
        <v>0.7986111111111112</v>
      </c>
      <c r="G351" s="34"/>
      <c r="H351" s="35"/>
      <c r="I351" s="19"/>
      <c r="J351" s="36"/>
      <c r="K351" s="36"/>
      <c r="L351" s="36"/>
      <c r="M351" s="34"/>
    </row>
    <row r="352" ht="46.5" customHeight="1">
      <c r="A352" s="18">
        <v>8.0</v>
      </c>
      <c r="B352" s="19" t="s">
        <v>179</v>
      </c>
      <c r="C352" s="20" t="s">
        <v>185</v>
      </c>
      <c r="D352" s="13"/>
      <c r="E352" s="31"/>
      <c r="F352" s="31"/>
      <c r="G352" s="34"/>
      <c r="H352" s="31"/>
      <c r="I352" s="19"/>
      <c r="J352" s="36"/>
      <c r="K352" s="36"/>
      <c r="L352" s="36"/>
      <c r="M352" s="34"/>
    </row>
    <row r="353" ht="46.5" customHeight="1">
      <c r="A353" s="18">
        <v>9.0</v>
      </c>
      <c r="B353" s="19" t="s">
        <v>175</v>
      </c>
      <c r="C353" s="20" t="s">
        <v>186</v>
      </c>
      <c r="D353" s="13"/>
      <c r="E353" s="37" t="s">
        <v>86</v>
      </c>
      <c r="F353" s="38">
        <v>0.8333333333333334</v>
      </c>
      <c r="G353" s="39"/>
      <c r="H353" s="40"/>
      <c r="I353" s="41"/>
      <c r="J353" s="42"/>
      <c r="K353" s="42"/>
      <c r="L353" s="42"/>
      <c r="M353" s="39"/>
    </row>
    <row r="354" ht="46.5" customHeight="1">
      <c r="A354" s="18">
        <v>10.0</v>
      </c>
      <c r="B354" s="19" t="s">
        <v>130</v>
      </c>
      <c r="C354" s="20" t="s">
        <v>187</v>
      </c>
      <c r="D354" s="13"/>
      <c r="E354" s="31"/>
      <c r="F354" s="31"/>
      <c r="G354" s="39"/>
      <c r="H354" s="31"/>
      <c r="I354" s="41"/>
      <c r="J354" s="42"/>
      <c r="K354" s="42"/>
      <c r="L354" s="42"/>
      <c r="M354" s="39"/>
    </row>
    <row r="355" ht="46.5" customHeight="1">
      <c r="A355" s="18">
        <v>11.0</v>
      </c>
      <c r="B355" s="19" t="s">
        <v>93</v>
      </c>
      <c r="C355" s="20" t="s">
        <v>188</v>
      </c>
      <c r="D355" s="13"/>
      <c r="E355" s="32" t="s">
        <v>177</v>
      </c>
      <c r="F355" s="33">
        <v>0.8333333333333334</v>
      </c>
      <c r="G355" s="34"/>
      <c r="H355" s="35"/>
      <c r="I355" s="19"/>
      <c r="J355" s="36"/>
      <c r="K355" s="36"/>
      <c r="L355" s="36"/>
      <c r="M355" s="34"/>
    </row>
    <row r="356" ht="46.5" customHeight="1">
      <c r="A356" s="18">
        <v>12.0</v>
      </c>
      <c r="B356" s="19" t="s">
        <v>180</v>
      </c>
      <c r="C356" s="20" t="s">
        <v>189</v>
      </c>
      <c r="D356" s="13"/>
      <c r="E356" s="31"/>
      <c r="F356" s="31"/>
      <c r="G356" s="34"/>
      <c r="H356" s="31"/>
      <c r="I356" s="19"/>
      <c r="J356" s="36"/>
      <c r="K356" s="36"/>
      <c r="L356" s="36"/>
      <c r="M356" s="34"/>
    </row>
    <row r="357" ht="46.5" customHeight="1">
      <c r="A357" s="6"/>
      <c r="B357" s="2"/>
      <c r="C357" s="2"/>
      <c r="D357" s="2"/>
      <c r="E357" s="2"/>
      <c r="F357" s="2"/>
      <c r="G357" s="2"/>
      <c r="H357" s="2"/>
      <c r="J357" s="7" t="s">
        <v>7</v>
      </c>
    </row>
    <row r="358" ht="46.5" customHeight="1">
      <c r="A358" s="9" t="s">
        <v>2</v>
      </c>
      <c r="B358" s="9" t="s">
        <v>3</v>
      </c>
      <c r="C358" s="9" t="s">
        <v>4</v>
      </c>
      <c r="E358" s="10"/>
      <c r="F358" s="10"/>
      <c r="G358" s="11" t="s">
        <v>5</v>
      </c>
      <c r="H358" s="12" t="s">
        <v>201</v>
      </c>
      <c r="I358" s="13"/>
      <c r="J358" s="14">
        <v>1.0</v>
      </c>
      <c r="K358" s="14">
        <v>2.0</v>
      </c>
      <c r="L358" s="14">
        <v>3.0</v>
      </c>
      <c r="M358" s="11" t="s">
        <v>7</v>
      </c>
    </row>
    <row r="359" ht="46.5" customHeight="1">
      <c r="A359" s="18">
        <v>1.0</v>
      </c>
      <c r="B359" s="19" t="s">
        <v>171</v>
      </c>
      <c r="C359" s="20" t="s">
        <v>172</v>
      </c>
      <c r="D359" s="13"/>
      <c r="E359" s="37" t="s">
        <v>86</v>
      </c>
      <c r="F359" s="38">
        <v>0.7638888888888888</v>
      </c>
      <c r="G359" s="39"/>
      <c r="H359" s="40"/>
      <c r="I359" s="41"/>
      <c r="J359" s="42"/>
      <c r="K359" s="42"/>
      <c r="L359" s="42"/>
      <c r="M359" s="39"/>
    </row>
    <row r="360">
      <c r="A360" s="18">
        <v>2.0</v>
      </c>
      <c r="B360" s="19" t="s">
        <v>155</v>
      </c>
      <c r="C360" s="20" t="s">
        <v>156</v>
      </c>
      <c r="D360" s="13"/>
      <c r="E360" s="31"/>
      <c r="F360" s="31"/>
      <c r="G360" s="39"/>
      <c r="H360" s="31"/>
      <c r="I360" s="41"/>
      <c r="J360" s="42"/>
      <c r="K360" s="42"/>
      <c r="L360" s="42"/>
      <c r="M360" s="39"/>
    </row>
    <row r="361">
      <c r="A361" s="18">
        <v>3.0</v>
      </c>
      <c r="B361" s="19" t="s">
        <v>176</v>
      </c>
      <c r="C361" s="20" t="s">
        <v>139</v>
      </c>
      <c r="D361" s="13"/>
      <c r="E361" s="32" t="s">
        <v>177</v>
      </c>
      <c r="F361" s="33">
        <v>0.7638888888888888</v>
      </c>
      <c r="G361" s="34"/>
      <c r="H361" s="35"/>
      <c r="I361" s="19"/>
      <c r="J361" s="36"/>
      <c r="K361" s="36"/>
      <c r="L361" s="36"/>
      <c r="M361" s="34"/>
    </row>
    <row r="362">
      <c r="A362" s="18">
        <v>4.0</v>
      </c>
      <c r="B362" s="19" t="s">
        <v>174</v>
      </c>
      <c r="C362" s="20" t="s">
        <v>143</v>
      </c>
      <c r="D362" s="13"/>
      <c r="E362" s="31"/>
      <c r="F362" s="31"/>
      <c r="G362" s="34"/>
      <c r="H362" s="31"/>
      <c r="I362" s="19"/>
      <c r="J362" s="36"/>
      <c r="K362" s="36"/>
      <c r="L362" s="36"/>
      <c r="M362" s="34"/>
    </row>
    <row r="363">
      <c r="A363" s="18">
        <v>5.0</v>
      </c>
      <c r="B363" s="19" t="s">
        <v>131</v>
      </c>
      <c r="C363" s="20" t="s">
        <v>132</v>
      </c>
      <c r="D363" s="13"/>
      <c r="E363" s="37" t="s">
        <v>86</v>
      </c>
      <c r="F363" s="38">
        <v>0.7986111111111112</v>
      </c>
      <c r="G363" s="39"/>
      <c r="H363" s="40"/>
      <c r="I363" s="41"/>
      <c r="J363" s="42"/>
      <c r="K363" s="42"/>
      <c r="L363" s="42"/>
      <c r="M363" s="39"/>
    </row>
    <row r="364">
      <c r="A364" s="18">
        <v>6.0</v>
      </c>
      <c r="B364" s="19" t="s">
        <v>79</v>
      </c>
      <c r="C364" s="20" t="s">
        <v>183</v>
      </c>
      <c r="D364" s="13"/>
      <c r="E364" s="31"/>
      <c r="F364" s="31"/>
      <c r="G364" s="39"/>
      <c r="H364" s="31"/>
      <c r="I364" s="41"/>
      <c r="J364" s="42"/>
      <c r="K364" s="42"/>
      <c r="L364" s="42"/>
      <c r="M364" s="39"/>
    </row>
    <row r="365">
      <c r="A365" s="18">
        <v>7.0</v>
      </c>
      <c r="B365" s="19" t="s">
        <v>182</v>
      </c>
      <c r="C365" s="20" t="s">
        <v>184</v>
      </c>
      <c r="D365" s="13"/>
      <c r="E365" s="32" t="s">
        <v>177</v>
      </c>
      <c r="F365" s="33">
        <v>0.7986111111111112</v>
      </c>
      <c r="G365" s="34"/>
      <c r="H365" s="35"/>
      <c r="I365" s="19"/>
      <c r="J365" s="36"/>
      <c r="K365" s="36"/>
      <c r="L365" s="36"/>
      <c r="M365" s="34"/>
    </row>
    <row r="366">
      <c r="A366" s="18">
        <v>8.0</v>
      </c>
      <c r="B366" s="19" t="s">
        <v>179</v>
      </c>
      <c r="C366" s="20" t="s">
        <v>185</v>
      </c>
      <c r="D366" s="13"/>
      <c r="E366" s="31"/>
      <c r="F366" s="31"/>
      <c r="G366" s="34"/>
      <c r="H366" s="31"/>
      <c r="I366" s="19"/>
      <c r="J366" s="36"/>
      <c r="K366" s="36"/>
      <c r="L366" s="36"/>
      <c r="M366" s="34"/>
    </row>
    <row r="367">
      <c r="A367" s="18">
        <v>9.0</v>
      </c>
      <c r="B367" s="19" t="s">
        <v>175</v>
      </c>
      <c r="C367" s="20" t="s">
        <v>186</v>
      </c>
      <c r="D367" s="13"/>
      <c r="E367" s="37" t="s">
        <v>86</v>
      </c>
      <c r="F367" s="38">
        <v>0.8333333333333334</v>
      </c>
      <c r="G367" s="39"/>
      <c r="H367" s="40"/>
      <c r="I367" s="41"/>
      <c r="J367" s="42"/>
      <c r="K367" s="42"/>
      <c r="L367" s="42"/>
      <c r="M367" s="39"/>
    </row>
    <row r="368">
      <c r="A368" s="18">
        <v>10.0</v>
      </c>
      <c r="B368" s="19" t="s">
        <v>130</v>
      </c>
      <c r="C368" s="20" t="s">
        <v>187</v>
      </c>
      <c r="D368" s="13"/>
      <c r="E368" s="31"/>
      <c r="F368" s="31"/>
      <c r="G368" s="39"/>
      <c r="H368" s="31"/>
      <c r="I368" s="41"/>
      <c r="J368" s="42"/>
      <c r="K368" s="42"/>
      <c r="L368" s="42"/>
      <c r="M368" s="39"/>
    </row>
    <row r="369">
      <c r="A369" s="18">
        <v>11.0</v>
      </c>
      <c r="B369" s="19" t="s">
        <v>93</v>
      </c>
      <c r="C369" s="20" t="s">
        <v>188</v>
      </c>
      <c r="D369" s="13"/>
      <c r="E369" s="32" t="s">
        <v>177</v>
      </c>
      <c r="F369" s="33">
        <v>0.8333333333333334</v>
      </c>
      <c r="G369" s="34"/>
      <c r="H369" s="35"/>
      <c r="I369" s="19"/>
      <c r="J369" s="36"/>
      <c r="K369" s="36"/>
      <c r="L369" s="36"/>
      <c r="M369" s="34"/>
    </row>
    <row r="370">
      <c r="A370" s="18">
        <v>12.0</v>
      </c>
      <c r="B370" s="19" t="s">
        <v>180</v>
      </c>
      <c r="C370" s="20" t="s">
        <v>189</v>
      </c>
      <c r="D370" s="13"/>
      <c r="E370" s="31"/>
      <c r="F370" s="31"/>
      <c r="G370" s="34"/>
      <c r="H370" s="31"/>
      <c r="I370" s="19"/>
      <c r="J370" s="36"/>
      <c r="K370" s="36"/>
      <c r="L370" s="36"/>
      <c r="M370" s="34"/>
    </row>
  </sheetData>
  <mergeCells count="859">
    <mergeCell ref="H127:H128"/>
    <mergeCell ref="H129:H130"/>
    <mergeCell ref="H131:H132"/>
    <mergeCell ref="J133:L133"/>
    <mergeCell ref="H134:I134"/>
    <mergeCell ref="H135:H136"/>
    <mergeCell ref="H137:H138"/>
    <mergeCell ref="H139:H140"/>
    <mergeCell ref="H141:H142"/>
    <mergeCell ref="H143:H144"/>
    <mergeCell ref="H145:H146"/>
    <mergeCell ref="J147:L147"/>
    <mergeCell ref="H148:I148"/>
    <mergeCell ref="H149:H150"/>
    <mergeCell ref="H29:H30"/>
    <mergeCell ref="H31:H32"/>
    <mergeCell ref="H33:H34"/>
    <mergeCell ref="J35:L35"/>
    <mergeCell ref="H36:I36"/>
    <mergeCell ref="H37:H38"/>
    <mergeCell ref="H39:H40"/>
    <mergeCell ref="H41:H42"/>
    <mergeCell ref="H43:H44"/>
    <mergeCell ref="H45:H46"/>
    <mergeCell ref="H47:H48"/>
    <mergeCell ref="J49:L49"/>
    <mergeCell ref="H50:I50"/>
    <mergeCell ref="H51:H52"/>
    <mergeCell ref="H53:H54"/>
    <mergeCell ref="H55:H56"/>
    <mergeCell ref="H57:H58"/>
    <mergeCell ref="H59:H60"/>
    <mergeCell ref="H61:H62"/>
    <mergeCell ref="J63:L63"/>
    <mergeCell ref="H64:I64"/>
    <mergeCell ref="H65:H66"/>
    <mergeCell ref="H67:H68"/>
    <mergeCell ref="H69:H70"/>
    <mergeCell ref="H71:H72"/>
    <mergeCell ref="H73:H74"/>
    <mergeCell ref="H75:H76"/>
    <mergeCell ref="J77:L77"/>
    <mergeCell ref="H78:I78"/>
    <mergeCell ref="H79:H80"/>
    <mergeCell ref="H81:H82"/>
    <mergeCell ref="H83:H84"/>
    <mergeCell ref="H85:H86"/>
    <mergeCell ref="H87:H88"/>
    <mergeCell ref="J91:L91"/>
    <mergeCell ref="H89:H90"/>
    <mergeCell ref="H92:I92"/>
    <mergeCell ref="H93:H94"/>
    <mergeCell ref="H95:H96"/>
    <mergeCell ref="H97:H98"/>
    <mergeCell ref="H99:H100"/>
    <mergeCell ref="H101:H102"/>
    <mergeCell ref="H151:H152"/>
    <mergeCell ref="H153:H154"/>
    <mergeCell ref="H204:I204"/>
    <mergeCell ref="H205:H206"/>
    <mergeCell ref="H207:H208"/>
    <mergeCell ref="H209:H210"/>
    <mergeCell ref="H211:H212"/>
    <mergeCell ref="H213:H214"/>
    <mergeCell ref="J217:L217"/>
    <mergeCell ref="H215:H216"/>
    <mergeCell ref="H218:I218"/>
    <mergeCell ref="H219:H220"/>
    <mergeCell ref="H221:H222"/>
    <mergeCell ref="H223:H224"/>
    <mergeCell ref="H225:H226"/>
    <mergeCell ref="H227:H228"/>
    <mergeCell ref="H103:H104"/>
    <mergeCell ref="J105:L105"/>
    <mergeCell ref="H106:I106"/>
    <mergeCell ref="H107:H108"/>
    <mergeCell ref="H109:H110"/>
    <mergeCell ref="H111:H112"/>
    <mergeCell ref="H113:H114"/>
    <mergeCell ref="H115:H116"/>
    <mergeCell ref="H117:H118"/>
    <mergeCell ref="J119:L119"/>
    <mergeCell ref="H120:I120"/>
    <mergeCell ref="H121:H122"/>
    <mergeCell ref="H123:H124"/>
    <mergeCell ref="H125:H126"/>
    <mergeCell ref="H155:H156"/>
    <mergeCell ref="H157:H158"/>
    <mergeCell ref="H159:H160"/>
    <mergeCell ref="J161:L161"/>
    <mergeCell ref="H162:I162"/>
    <mergeCell ref="H163:H164"/>
    <mergeCell ref="H165:H166"/>
    <mergeCell ref="H167:H168"/>
    <mergeCell ref="H169:H170"/>
    <mergeCell ref="H171:H172"/>
    <mergeCell ref="H173:H174"/>
    <mergeCell ref="J175:L175"/>
    <mergeCell ref="H176:I176"/>
    <mergeCell ref="H177:H178"/>
    <mergeCell ref="H179:H180"/>
    <mergeCell ref="H181:H182"/>
    <mergeCell ref="H183:H184"/>
    <mergeCell ref="H185:H186"/>
    <mergeCell ref="H187:H188"/>
    <mergeCell ref="J189:L189"/>
    <mergeCell ref="H190:I190"/>
    <mergeCell ref="H191:H192"/>
    <mergeCell ref="H193:H194"/>
    <mergeCell ref="H195:H196"/>
    <mergeCell ref="H197:H198"/>
    <mergeCell ref="H199:H200"/>
    <mergeCell ref="H201:H202"/>
    <mergeCell ref="J203:L203"/>
    <mergeCell ref="H229:H230"/>
    <mergeCell ref="J231:L231"/>
    <mergeCell ref="H232:I232"/>
    <mergeCell ref="H260:I260"/>
    <mergeCell ref="H261:H262"/>
    <mergeCell ref="H263:H264"/>
    <mergeCell ref="H265:H266"/>
    <mergeCell ref="H267:H268"/>
    <mergeCell ref="H269:H270"/>
    <mergeCell ref="J273:L273"/>
    <mergeCell ref="H271:H272"/>
    <mergeCell ref="H274:I274"/>
    <mergeCell ref="H275:H276"/>
    <mergeCell ref="H277:H278"/>
    <mergeCell ref="H279:H280"/>
    <mergeCell ref="H281:H282"/>
    <mergeCell ref="H283:H284"/>
    <mergeCell ref="H291:H292"/>
    <mergeCell ref="H293:H294"/>
    <mergeCell ref="H285:H286"/>
    <mergeCell ref="J287:L287"/>
    <mergeCell ref="H288:I288"/>
    <mergeCell ref="F289:F290"/>
    <mergeCell ref="H289:H290"/>
    <mergeCell ref="F291:F292"/>
    <mergeCell ref="F293:F294"/>
    <mergeCell ref="F185:F186"/>
    <mergeCell ref="F187:F188"/>
    <mergeCell ref="F191:F192"/>
    <mergeCell ref="F193:F194"/>
    <mergeCell ref="F195:F196"/>
    <mergeCell ref="F197:F198"/>
    <mergeCell ref="F199:F200"/>
    <mergeCell ref="F201:F202"/>
    <mergeCell ref="F205:F206"/>
    <mergeCell ref="F207:F208"/>
    <mergeCell ref="F209:F210"/>
    <mergeCell ref="F211:F212"/>
    <mergeCell ref="F213:F214"/>
    <mergeCell ref="F215:F216"/>
    <mergeCell ref="F219:F220"/>
    <mergeCell ref="F221:F222"/>
    <mergeCell ref="F223:F224"/>
    <mergeCell ref="F225:F226"/>
    <mergeCell ref="F227:F228"/>
    <mergeCell ref="F229:F230"/>
    <mergeCell ref="H233:H234"/>
    <mergeCell ref="H235:H236"/>
    <mergeCell ref="H237:H238"/>
    <mergeCell ref="H239:H240"/>
    <mergeCell ref="H241:H242"/>
    <mergeCell ref="H243:H244"/>
    <mergeCell ref="J245:L245"/>
    <mergeCell ref="H246:I246"/>
    <mergeCell ref="F233:F234"/>
    <mergeCell ref="F235:F236"/>
    <mergeCell ref="F237:F238"/>
    <mergeCell ref="F239:F240"/>
    <mergeCell ref="F241:F242"/>
    <mergeCell ref="F243:F244"/>
    <mergeCell ref="F247:F248"/>
    <mergeCell ref="H247:H248"/>
    <mergeCell ref="H249:H250"/>
    <mergeCell ref="H251:H252"/>
    <mergeCell ref="H253:H254"/>
    <mergeCell ref="H255:H256"/>
    <mergeCell ref="H257:H258"/>
    <mergeCell ref="J259:L259"/>
    <mergeCell ref="F295:F296"/>
    <mergeCell ref="H295:H296"/>
    <mergeCell ref="F297:F298"/>
    <mergeCell ref="H297:H298"/>
    <mergeCell ref="H299:H300"/>
    <mergeCell ref="J301:L301"/>
    <mergeCell ref="H302:I302"/>
    <mergeCell ref="F333:F334"/>
    <mergeCell ref="F335:F336"/>
    <mergeCell ref="H335:H336"/>
    <mergeCell ref="F337:F338"/>
    <mergeCell ref="H337:H338"/>
    <mergeCell ref="F339:F340"/>
    <mergeCell ref="F341:F342"/>
    <mergeCell ref="H353:H354"/>
    <mergeCell ref="H355:H356"/>
    <mergeCell ref="H359:H360"/>
    <mergeCell ref="H361:H362"/>
    <mergeCell ref="H363:H364"/>
    <mergeCell ref="H365:H366"/>
    <mergeCell ref="H367:H368"/>
    <mergeCell ref="H369:H370"/>
    <mergeCell ref="F345:F346"/>
    <mergeCell ref="H345:H346"/>
    <mergeCell ref="F347:F348"/>
    <mergeCell ref="H347:H348"/>
    <mergeCell ref="F349:F350"/>
    <mergeCell ref="H349:H350"/>
    <mergeCell ref="H351:H352"/>
    <mergeCell ref="F367:F368"/>
    <mergeCell ref="F369:F370"/>
    <mergeCell ref="F351:F352"/>
    <mergeCell ref="F353:F354"/>
    <mergeCell ref="F355:F356"/>
    <mergeCell ref="F359:F360"/>
    <mergeCell ref="F361:F362"/>
    <mergeCell ref="F363:F364"/>
    <mergeCell ref="F365:F366"/>
    <mergeCell ref="H307:H308"/>
    <mergeCell ref="H309:H310"/>
    <mergeCell ref="F299:F300"/>
    <mergeCell ref="F303:F304"/>
    <mergeCell ref="H303:H304"/>
    <mergeCell ref="F305:F306"/>
    <mergeCell ref="H305:H306"/>
    <mergeCell ref="F307:F308"/>
    <mergeCell ref="F309:F310"/>
    <mergeCell ref="F311:F312"/>
    <mergeCell ref="H311:H312"/>
    <mergeCell ref="F313:F314"/>
    <mergeCell ref="H313:H314"/>
    <mergeCell ref="J315:L315"/>
    <mergeCell ref="H316:I316"/>
    <mergeCell ref="H317:H318"/>
    <mergeCell ref="H323:H324"/>
    <mergeCell ref="H325:H326"/>
    <mergeCell ref="F317:F318"/>
    <mergeCell ref="F319:F320"/>
    <mergeCell ref="H319:H320"/>
    <mergeCell ref="F321:F322"/>
    <mergeCell ref="H321:H322"/>
    <mergeCell ref="F323:F324"/>
    <mergeCell ref="F325:F326"/>
    <mergeCell ref="F327:F328"/>
    <mergeCell ref="H327:H328"/>
    <mergeCell ref="J329:L329"/>
    <mergeCell ref="H330:I330"/>
    <mergeCell ref="F331:F332"/>
    <mergeCell ref="H331:H332"/>
    <mergeCell ref="H333:H334"/>
    <mergeCell ref="H339:H340"/>
    <mergeCell ref="H341:H342"/>
    <mergeCell ref="J343:L343"/>
    <mergeCell ref="H344:I344"/>
    <mergeCell ref="J357:L357"/>
    <mergeCell ref="H358:I358"/>
    <mergeCell ref="E2:S5"/>
    <mergeCell ref="J7:L7"/>
    <mergeCell ref="C8:D8"/>
    <mergeCell ref="H8:I8"/>
    <mergeCell ref="E9:E10"/>
    <mergeCell ref="F9:F10"/>
    <mergeCell ref="H9:H10"/>
    <mergeCell ref="H17:H18"/>
    <mergeCell ref="C18:D18"/>
    <mergeCell ref="C9:D9"/>
    <mergeCell ref="C10:D10"/>
    <mergeCell ref="C11:D11"/>
    <mergeCell ref="F11:F12"/>
    <mergeCell ref="H11:H12"/>
    <mergeCell ref="H13:H14"/>
    <mergeCell ref="H15:H16"/>
    <mergeCell ref="E19:E20"/>
    <mergeCell ref="F19:F20"/>
    <mergeCell ref="H19:H20"/>
    <mergeCell ref="J21:L21"/>
    <mergeCell ref="H22:I22"/>
    <mergeCell ref="E23:E24"/>
    <mergeCell ref="F23:F24"/>
    <mergeCell ref="H23:H24"/>
    <mergeCell ref="E11:E12"/>
    <mergeCell ref="E13:E14"/>
    <mergeCell ref="F13:F14"/>
    <mergeCell ref="E15:E16"/>
    <mergeCell ref="F15:F16"/>
    <mergeCell ref="E17:E18"/>
    <mergeCell ref="F17:F18"/>
    <mergeCell ref="C24:D24"/>
    <mergeCell ref="C25:D25"/>
    <mergeCell ref="E25:E26"/>
    <mergeCell ref="F25:F26"/>
    <mergeCell ref="H25:H26"/>
    <mergeCell ref="C26:D26"/>
    <mergeCell ref="H27:H28"/>
    <mergeCell ref="E45:E46"/>
    <mergeCell ref="E47:E48"/>
    <mergeCell ref="E37:E38"/>
    <mergeCell ref="E39:E40"/>
    <mergeCell ref="E41:E42"/>
    <mergeCell ref="F41:F42"/>
    <mergeCell ref="E43:E44"/>
    <mergeCell ref="F43:F44"/>
    <mergeCell ref="F45:F46"/>
    <mergeCell ref="F47:F48"/>
    <mergeCell ref="C13:D13"/>
    <mergeCell ref="C14:D14"/>
    <mergeCell ref="C15:D15"/>
    <mergeCell ref="C12:D12"/>
    <mergeCell ref="C16:D16"/>
    <mergeCell ref="C17:D17"/>
    <mergeCell ref="C19:D19"/>
    <mergeCell ref="C20:D20"/>
    <mergeCell ref="C22:D22"/>
    <mergeCell ref="C23:D23"/>
    <mergeCell ref="C27:D27"/>
    <mergeCell ref="E27:E28"/>
    <mergeCell ref="F27:F28"/>
    <mergeCell ref="C28:D28"/>
    <mergeCell ref="C29:D29"/>
    <mergeCell ref="E29:E30"/>
    <mergeCell ref="F29:F30"/>
    <mergeCell ref="C30:D30"/>
    <mergeCell ref="C31:D31"/>
    <mergeCell ref="E31:E32"/>
    <mergeCell ref="F31:F32"/>
    <mergeCell ref="C32:D32"/>
    <mergeCell ref="E33:E34"/>
    <mergeCell ref="F33:F34"/>
    <mergeCell ref="C33:D33"/>
    <mergeCell ref="C34:D34"/>
    <mergeCell ref="C36:D36"/>
    <mergeCell ref="C37:D37"/>
    <mergeCell ref="F37:F38"/>
    <mergeCell ref="C38:D38"/>
    <mergeCell ref="F39:F40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50:D50"/>
    <mergeCell ref="C51:D51"/>
    <mergeCell ref="E51:E52"/>
    <mergeCell ref="F51:F52"/>
    <mergeCell ref="C83:D83"/>
    <mergeCell ref="C84:D84"/>
    <mergeCell ref="C85:D85"/>
    <mergeCell ref="C75:D75"/>
    <mergeCell ref="C76:D76"/>
    <mergeCell ref="C78:D78"/>
    <mergeCell ref="C79:D79"/>
    <mergeCell ref="C80:D80"/>
    <mergeCell ref="C81:D81"/>
    <mergeCell ref="C82:D82"/>
    <mergeCell ref="C52:D52"/>
    <mergeCell ref="C53:D53"/>
    <mergeCell ref="E53:E54"/>
    <mergeCell ref="F53:F54"/>
    <mergeCell ref="C54:D54"/>
    <mergeCell ref="E55:E56"/>
    <mergeCell ref="F55:F56"/>
    <mergeCell ref="C55:D55"/>
    <mergeCell ref="C56:D56"/>
    <mergeCell ref="C57:D57"/>
    <mergeCell ref="E57:E58"/>
    <mergeCell ref="F57:F58"/>
    <mergeCell ref="C58:D58"/>
    <mergeCell ref="C59:D59"/>
    <mergeCell ref="C60:D60"/>
    <mergeCell ref="C61:D61"/>
    <mergeCell ref="C62:D62"/>
    <mergeCell ref="C64:D64"/>
    <mergeCell ref="C65:D65"/>
    <mergeCell ref="C66:D66"/>
    <mergeCell ref="C67:D67"/>
    <mergeCell ref="E59:E60"/>
    <mergeCell ref="F59:F60"/>
    <mergeCell ref="E61:E62"/>
    <mergeCell ref="F61:F62"/>
    <mergeCell ref="E65:E66"/>
    <mergeCell ref="F65:F66"/>
    <mergeCell ref="F67:F68"/>
    <mergeCell ref="C68:D68"/>
    <mergeCell ref="C69:D69"/>
    <mergeCell ref="C70:D70"/>
    <mergeCell ref="C71:D71"/>
    <mergeCell ref="C72:D72"/>
    <mergeCell ref="C73:D73"/>
    <mergeCell ref="C74:D74"/>
    <mergeCell ref="E67:E68"/>
    <mergeCell ref="E69:E70"/>
    <mergeCell ref="E71:E72"/>
    <mergeCell ref="E73:E74"/>
    <mergeCell ref="E75:E76"/>
    <mergeCell ref="E79:E80"/>
    <mergeCell ref="E81:E82"/>
    <mergeCell ref="E89:E90"/>
    <mergeCell ref="F89:F90"/>
    <mergeCell ref="F69:F70"/>
    <mergeCell ref="F71:F72"/>
    <mergeCell ref="F73:F74"/>
    <mergeCell ref="F75:F76"/>
    <mergeCell ref="F79:F80"/>
    <mergeCell ref="F81:F82"/>
    <mergeCell ref="F83:F84"/>
    <mergeCell ref="F85:F86"/>
    <mergeCell ref="F87:F88"/>
    <mergeCell ref="F93:F94"/>
    <mergeCell ref="F95:F96"/>
    <mergeCell ref="F97:F98"/>
    <mergeCell ref="F99:F100"/>
    <mergeCell ref="F101:F102"/>
    <mergeCell ref="F103:F104"/>
    <mergeCell ref="F107:F108"/>
    <mergeCell ref="F109:F110"/>
    <mergeCell ref="F111:F112"/>
    <mergeCell ref="F113:F114"/>
    <mergeCell ref="F115:F116"/>
    <mergeCell ref="F117:F118"/>
    <mergeCell ref="F121:F122"/>
    <mergeCell ref="F123:F124"/>
    <mergeCell ref="F125:F126"/>
    <mergeCell ref="F127:F128"/>
    <mergeCell ref="F129:F130"/>
    <mergeCell ref="F131:F132"/>
    <mergeCell ref="F135:F136"/>
    <mergeCell ref="F137:F138"/>
    <mergeCell ref="F139:F140"/>
    <mergeCell ref="F141:F142"/>
    <mergeCell ref="F143:F144"/>
    <mergeCell ref="F145:F146"/>
    <mergeCell ref="F149:F150"/>
    <mergeCell ref="F151:F152"/>
    <mergeCell ref="F153:F154"/>
    <mergeCell ref="F155:F156"/>
    <mergeCell ref="F157:F158"/>
    <mergeCell ref="F159:F160"/>
    <mergeCell ref="F163:F164"/>
    <mergeCell ref="F165:F166"/>
    <mergeCell ref="F167:F168"/>
    <mergeCell ref="F169:F170"/>
    <mergeCell ref="F171:F172"/>
    <mergeCell ref="F173:F174"/>
    <mergeCell ref="F177:F178"/>
    <mergeCell ref="F179:F180"/>
    <mergeCell ref="F181:F182"/>
    <mergeCell ref="F183:F184"/>
    <mergeCell ref="F249:F250"/>
    <mergeCell ref="F251:F252"/>
    <mergeCell ref="F253:F254"/>
    <mergeCell ref="F255:F256"/>
    <mergeCell ref="F257:F258"/>
    <mergeCell ref="F261:F262"/>
    <mergeCell ref="F263:F264"/>
    <mergeCell ref="F281:F282"/>
    <mergeCell ref="F283:F284"/>
    <mergeCell ref="F285:F286"/>
    <mergeCell ref="F265:F266"/>
    <mergeCell ref="F267:F268"/>
    <mergeCell ref="F269:F270"/>
    <mergeCell ref="F271:F272"/>
    <mergeCell ref="F275:F276"/>
    <mergeCell ref="F277:F278"/>
    <mergeCell ref="F279:F280"/>
    <mergeCell ref="C286:D286"/>
    <mergeCell ref="C288:D288"/>
    <mergeCell ref="C289:D289"/>
    <mergeCell ref="C290:D290"/>
    <mergeCell ref="C291:D291"/>
    <mergeCell ref="C292:D292"/>
    <mergeCell ref="C293:D293"/>
    <mergeCell ref="C294:D294"/>
    <mergeCell ref="C295:D295"/>
    <mergeCell ref="C296:D296"/>
    <mergeCell ref="C297:D297"/>
    <mergeCell ref="C298:D298"/>
    <mergeCell ref="C299:D299"/>
    <mergeCell ref="C300:D300"/>
    <mergeCell ref="C241:D241"/>
    <mergeCell ref="C242:D242"/>
    <mergeCell ref="C243:D243"/>
    <mergeCell ref="C244:D244"/>
    <mergeCell ref="C246:D246"/>
    <mergeCell ref="C247:D247"/>
    <mergeCell ref="C248:D248"/>
    <mergeCell ref="C249:D249"/>
    <mergeCell ref="C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C260:D260"/>
    <mergeCell ref="C261:D261"/>
    <mergeCell ref="C262:D262"/>
    <mergeCell ref="C263:D263"/>
    <mergeCell ref="C264:D264"/>
    <mergeCell ref="C265:D265"/>
    <mergeCell ref="C266:D266"/>
    <mergeCell ref="C267:D267"/>
    <mergeCell ref="C268:D268"/>
    <mergeCell ref="C269:D269"/>
    <mergeCell ref="C270:D270"/>
    <mergeCell ref="C271:D271"/>
    <mergeCell ref="C272:D272"/>
    <mergeCell ref="C274:D274"/>
    <mergeCell ref="C275:D275"/>
    <mergeCell ref="C276:D276"/>
    <mergeCell ref="C277:D277"/>
    <mergeCell ref="C278:D278"/>
    <mergeCell ref="C279:D279"/>
    <mergeCell ref="C280:D280"/>
    <mergeCell ref="C281:D281"/>
    <mergeCell ref="C282:D282"/>
    <mergeCell ref="C283:D283"/>
    <mergeCell ref="C284:D284"/>
    <mergeCell ref="C285:D285"/>
    <mergeCell ref="C302:D302"/>
    <mergeCell ref="C303:D303"/>
    <mergeCell ref="E333:E334"/>
    <mergeCell ref="E335:E336"/>
    <mergeCell ref="E325:E326"/>
    <mergeCell ref="E327:E328"/>
    <mergeCell ref="E331:E332"/>
    <mergeCell ref="C332:D332"/>
    <mergeCell ref="C333:D333"/>
    <mergeCell ref="C334:D334"/>
    <mergeCell ref="C335:D335"/>
    <mergeCell ref="E339:E340"/>
    <mergeCell ref="E341:E342"/>
    <mergeCell ref="C336:D336"/>
    <mergeCell ref="C337:D337"/>
    <mergeCell ref="E337:E338"/>
    <mergeCell ref="C338:D338"/>
    <mergeCell ref="C339:D339"/>
    <mergeCell ref="C340:D340"/>
    <mergeCell ref="C341:D341"/>
    <mergeCell ref="C342:D342"/>
    <mergeCell ref="C344:D344"/>
    <mergeCell ref="C345:D345"/>
    <mergeCell ref="E345:E346"/>
    <mergeCell ref="C346:D346"/>
    <mergeCell ref="C347:D347"/>
    <mergeCell ref="E347:E348"/>
    <mergeCell ref="C348:D348"/>
    <mergeCell ref="C349:D349"/>
    <mergeCell ref="E349:E350"/>
    <mergeCell ref="C350:D350"/>
    <mergeCell ref="C351:D351"/>
    <mergeCell ref="C352:D352"/>
    <mergeCell ref="C353:D353"/>
    <mergeCell ref="C363:D363"/>
    <mergeCell ref="C364:D364"/>
    <mergeCell ref="C365:D365"/>
    <mergeCell ref="E365:E366"/>
    <mergeCell ref="C366:D366"/>
    <mergeCell ref="C367:D367"/>
    <mergeCell ref="E367:E368"/>
    <mergeCell ref="C368:D368"/>
    <mergeCell ref="C369:D369"/>
    <mergeCell ref="E369:E370"/>
    <mergeCell ref="C370:D370"/>
    <mergeCell ref="C359:D359"/>
    <mergeCell ref="E359:E360"/>
    <mergeCell ref="C360:D360"/>
    <mergeCell ref="C361:D361"/>
    <mergeCell ref="E361:E362"/>
    <mergeCell ref="C362:D362"/>
    <mergeCell ref="E363:E364"/>
    <mergeCell ref="E263:E264"/>
    <mergeCell ref="E265:E266"/>
    <mergeCell ref="E267:E268"/>
    <mergeCell ref="E269:E270"/>
    <mergeCell ref="E271:E272"/>
    <mergeCell ref="E275:E276"/>
    <mergeCell ref="E277:E278"/>
    <mergeCell ref="E279:E280"/>
    <mergeCell ref="E281:E282"/>
    <mergeCell ref="E283:E284"/>
    <mergeCell ref="E285:E286"/>
    <mergeCell ref="E289:E290"/>
    <mergeCell ref="E291:E292"/>
    <mergeCell ref="E293:E294"/>
    <mergeCell ref="E295:E296"/>
    <mergeCell ref="E297:E298"/>
    <mergeCell ref="E299:E300"/>
    <mergeCell ref="E303:E304"/>
    <mergeCell ref="C304:D304"/>
    <mergeCell ref="C305:D305"/>
    <mergeCell ref="E305:E306"/>
    <mergeCell ref="C306:D306"/>
    <mergeCell ref="C307:D307"/>
    <mergeCell ref="E307:E308"/>
    <mergeCell ref="C308:D308"/>
    <mergeCell ref="C309:D309"/>
    <mergeCell ref="C310:D310"/>
    <mergeCell ref="C311:D311"/>
    <mergeCell ref="C312:D312"/>
    <mergeCell ref="C313:D313"/>
    <mergeCell ref="C314:D314"/>
    <mergeCell ref="C316:D316"/>
    <mergeCell ref="C317:D317"/>
    <mergeCell ref="C318:D318"/>
    <mergeCell ref="C319:D319"/>
    <mergeCell ref="E309:E310"/>
    <mergeCell ref="E311:E312"/>
    <mergeCell ref="E313:E314"/>
    <mergeCell ref="E317:E318"/>
    <mergeCell ref="E319:E320"/>
    <mergeCell ref="E321:E322"/>
    <mergeCell ref="E323:E324"/>
    <mergeCell ref="E351:E352"/>
    <mergeCell ref="E353:E354"/>
    <mergeCell ref="C354:D354"/>
    <mergeCell ref="C355:D355"/>
    <mergeCell ref="E355:E356"/>
    <mergeCell ref="C356:D356"/>
    <mergeCell ref="C358:D358"/>
    <mergeCell ref="C125:D125"/>
    <mergeCell ref="C126:D126"/>
    <mergeCell ref="C127:D127"/>
    <mergeCell ref="C117:D117"/>
    <mergeCell ref="C118:D118"/>
    <mergeCell ref="C120:D120"/>
    <mergeCell ref="C121:D121"/>
    <mergeCell ref="C122:D122"/>
    <mergeCell ref="C123:D123"/>
    <mergeCell ref="C124:D124"/>
    <mergeCell ref="E83:E84"/>
    <mergeCell ref="E85:E86"/>
    <mergeCell ref="C86:D86"/>
    <mergeCell ref="C87:D87"/>
    <mergeCell ref="E87:E88"/>
    <mergeCell ref="C88:D88"/>
    <mergeCell ref="C89:D89"/>
    <mergeCell ref="C90:D90"/>
    <mergeCell ref="C92:D92"/>
    <mergeCell ref="C93:D93"/>
    <mergeCell ref="E93:E94"/>
    <mergeCell ref="C94:D94"/>
    <mergeCell ref="C95:D95"/>
    <mergeCell ref="E95:E96"/>
    <mergeCell ref="C96:D96"/>
    <mergeCell ref="C97:D97"/>
    <mergeCell ref="E97:E98"/>
    <mergeCell ref="C98:D98"/>
    <mergeCell ref="C99:D99"/>
    <mergeCell ref="C100:D100"/>
    <mergeCell ref="C101:D101"/>
    <mergeCell ref="C102:D102"/>
    <mergeCell ref="C103:D103"/>
    <mergeCell ref="C104:D104"/>
    <mergeCell ref="C106:D106"/>
    <mergeCell ref="C107:D107"/>
    <mergeCell ref="C108:D108"/>
    <mergeCell ref="C109:D109"/>
    <mergeCell ref="E99:E100"/>
    <mergeCell ref="E101:E102"/>
    <mergeCell ref="E103:E104"/>
    <mergeCell ref="E107:E108"/>
    <mergeCell ref="E109:E110"/>
    <mergeCell ref="E111:E112"/>
    <mergeCell ref="E113:E114"/>
    <mergeCell ref="C110:D110"/>
    <mergeCell ref="C111:D111"/>
    <mergeCell ref="C112:D112"/>
    <mergeCell ref="C113:D113"/>
    <mergeCell ref="C114:D114"/>
    <mergeCell ref="C115:D115"/>
    <mergeCell ref="C116:D116"/>
    <mergeCell ref="C128:D128"/>
    <mergeCell ref="C129:D129"/>
    <mergeCell ref="C130:D130"/>
    <mergeCell ref="C131:D131"/>
    <mergeCell ref="C132:D132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8:D148"/>
    <mergeCell ref="C149:D149"/>
    <mergeCell ref="C150:D150"/>
    <mergeCell ref="C151:D151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E213:E214"/>
    <mergeCell ref="E215:E216"/>
    <mergeCell ref="E219:E220"/>
    <mergeCell ref="E221:E222"/>
    <mergeCell ref="E223:E224"/>
    <mergeCell ref="E225:E226"/>
    <mergeCell ref="E227:E228"/>
    <mergeCell ref="E229:E230"/>
    <mergeCell ref="E233:E234"/>
    <mergeCell ref="E235:E236"/>
    <mergeCell ref="E237:E238"/>
    <mergeCell ref="E239:E240"/>
    <mergeCell ref="E241:E242"/>
    <mergeCell ref="E243:E244"/>
    <mergeCell ref="C188:D188"/>
    <mergeCell ref="C190:D190"/>
    <mergeCell ref="C191:D191"/>
    <mergeCell ref="C192:D192"/>
    <mergeCell ref="C193:D193"/>
    <mergeCell ref="C194:D194"/>
    <mergeCell ref="C195:D195"/>
    <mergeCell ref="C196:D196"/>
    <mergeCell ref="C197:D197"/>
    <mergeCell ref="C198:D198"/>
    <mergeCell ref="C199:D199"/>
    <mergeCell ref="C200:D200"/>
    <mergeCell ref="C201:D201"/>
    <mergeCell ref="C202:D202"/>
    <mergeCell ref="C204:D204"/>
    <mergeCell ref="C205:D205"/>
    <mergeCell ref="C206:D206"/>
    <mergeCell ref="C207:D207"/>
    <mergeCell ref="C208:D208"/>
    <mergeCell ref="C209:D209"/>
    <mergeCell ref="C210:D210"/>
    <mergeCell ref="C211:D211"/>
    <mergeCell ref="C212:D212"/>
    <mergeCell ref="C213:D213"/>
    <mergeCell ref="C214:D214"/>
    <mergeCell ref="C215:D215"/>
    <mergeCell ref="C216:D216"/>
    <mergeCell ref="C218:D218"/>
    <mergeCell ref="C219:D219"/>
    <mergeCell ref="C220:D220"/>
    <mergeCell ref="C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E115:E116"/>
    <mergeCell ref="E117:E118"/>
    <mergeCell ref="E121:E122"/>
    <mergeCell ref="E123:E124"/>
    <mergeCell ref="E125:E126"/>
    <mergeCell ref="E127:E128"/>
    <mergeCell ref="E129:E130"/>
    <mergeCell ref="E131:E132"/>
    <mergeCell ref="E135:E136"/>
    <mergeCell ref="E137:E138"/>
    <mergeCell ref="E139:E140"/>
    <mergeCell ref="E141:E142"/>
    <mergeCell ref="E143:E144"/>
    <mergeCell ref="E145:E146"/>
    <mergeCell ref="E149:E150"/>
    <mergeCell ref="E151:E152"/>
    <mergeCell ref="E153:E154"/>
    <mergeCell ref="E155:E156"/>
    <mergeCell ref="E157:E158"/>
    <mergeCell ref="E159:E160"/>
    <mergeCell ref="E163:E164"/>
    <mergeCell ref="E165:E166"/>
    <mergeCell ref="E167:E168"/>
    <mergeCell ref="E169:E170"/>
    <mergeCell ref="E171:E172"/>
    <mergeCell ref="E173:E174"/>
    <mergeCell ref="E177:E178"/>
    <mergeCell ref="E179:E180"/>
    <mergeCell ref="E181:E182"/>
    <mergeCell ref="E183:E184"/>
    <mergeCell ref="E185:E186"/>
    <mergeCell ref="E187:E188"/>
    <mergeCell ref="E191:E192"/>
    <mergeCell ref="E193:E194"/>
    <mergeCell ref="E195:E196"/>
    <mergeCell ref="E197:E198"/>
    <mergeCell ref="E199:E200"/>
    <mergeCell ref="E201:E202"/>
    <mergeCell ref="E205:E206"/>
    <mergeCell ref="E207:E208"/>
    <mergeCell ref="E209:E210"/>
    <mergeCell ref="E211:E212"/>
    <mergeCell ref="E247:E248"/>
    <mergeCell ref="E249:E250"/>
    <mergeCell ref="E251:E252"/>
    <mergeCell ref="E253:E254"/>
    <mergeCell ref="E255:E256"/>
    <mergeCell ref="E257:E258"/>
    <mergeCell ref="E261:E262"/>
    <mergeCell ref="C327:D327"/>
    <mergeCell ref="C328:D328"/>
    <mergeCell ref="C330:D330"/>
    <mergeCell ref="C331:D331"/>
    <mergeCell ref="C320:D320"/>
    <mergeCell ref="C321:D321"/>
    <mergeCell ref="C322:D322"/>
    <mergeCell ref="C323:D323"/>
    <mergeCell ref="C324:D324"/>
    <mergeCell ref="C325:D325"/>
    <mergeCell ref="C326:D326"/>
  </mergeCells>
  <printOptions horizontalCentered="1" verticalCentered="1"/>
  <pageMargins bottom="0.75" footer="0.0" header="0.0" left="0.7" right="0.7" top="0.75"/>
  <pageSetup fitToHeight="0" orientation="landscape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28.88"/>
    <col customWidth="1" min="3" max="4" width="14.5"/>
    <col customWidth="1" min="5" max="7" width="3.25"/>
    <col customWidth="1" min="8" max="8" width="13.88"/>
    <col customWidth="1" min="9" max="9" width="28.88"/>
    <col customWidth="1" min="10" max="12" width="9.5"/>
    <col customWidth="1" min="13" max="13" width="3.25"/>
    <col customWidth="1" min="15" max="15" width="28.88"/>
  </cols>
  <sheetData>
    <row r="1" ht="48.75" customHeight="1"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202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 ht="26.25" customHeight="1">
      <c r="A7" s="6"/>
      <c r="B7" s="2"/>
      <c r="C7" s="2"/>
      <c r="D7" s="2"/>
      <c r="E7" s="2"/>
      <c r="F7" s="2"/>
      <c r="G7" s="2"/>
      <c r="H7" s="2"/>
      <c r="J7" s="7" t="s">
        <v>7</v>
      </c>
    </row>
    <row r="8" ht="48.75" customHeight="1">
      <c r="A8" s="9" t="s">
        <v>2</v>
      </c>
      <c r="B8" s="9" t="s">
        <v>3</v>
      </c>
      <c r="C8" s="9" t="s">
        <v>4</v>
      </c>
      <c r="E8" s="55"/>
      <c r="F8" s="56"/>
      <c r="G8" s="57" t="s">
        <v>5</v>
      </c>
      <c r="H8" s="58" t="s">
        <v>203</v>
      </c>
      <c r="I8" s="13"/>
      <c r="J8" s="59">
        <v>1.0</v>
      </c>
      <c r="K8" s="59">
        <v>2.0</v>
      </c>
      <c r="L8" s="59">
        <v>3.0</v>
      </c>
      <c r="M8" s="57" t="s">
        <v>204</v>
      </c>
      <c r="N8" s="15" t="s">
        <v>8</v>
      </c>
      <c r="O8" s="15" t="s">
        <v>9</v>
      </c>
      <c r="P8" s="16" t="s">
        <v>10</v>
      </c>
      <c r="Q8" s="16" t="s">
        <v>11</v>
      </c>
      <c r="R8" s="17" t="s">
        <v>12</v>
      </c>
      <c r="S8" s="17" t="s">
        <v>13</v>
      </c>
    </row>
    <row r="9" ht="48.75" customHeight="1">
      <c r="A9" s="60">
        <v>1.0</v>
      </c>
      <c r="B9" s="19" t="s">
        <v>205</v>
      </c>
      <c r="C9" s="20" t="s">
        <v>206</v>
      </c>
      <c r="D9" s="13"/>
      <c r="E9" s="61" t="s">
        <v>95</v>
      </c>
      <c r="F9" s="62">
        <v>0.7638888888888888</v>
      </c>
      <c r="G9" s="63"/>
      <c r="H9" s="40" t="s">
        <v>207</v>
      </c>
      <c r="I9" s="64" t="s">
        <v>205</v>
      </c>
      <c r="J9" s="63"/>
      <c r="K9" s="63"/>
      <c r="L9" s="63"/>
      <c r="M9" s="63"/>
      <c r="N9" s="29">
        <v>1.0</v>
      </c>
      <c r="O9" s="28" t="s">
        <v>208</v>
      </c>
      <c r="P9" s="29">
        <v>13.0</v>
      </c>
      <c r="Q9" s="30">
        <v>32.0</v>
      </c>
      <c r="R9" s="30">
        <f>63+63+59+58+54+65+46+61+63+63+58+65+61+63</f>
        <v>842</v>
      </c>
      <c r="S9" s="30">
        <f>44+40+59+56+49+57+63+51+51+38+54+41+52+47</f>
        <v>702</v>
      </c>
    </row>
    <row r="10" ht="48.75" customHeight="1">
      <c r="A10" s="60">
        <v>2.0</v>
      </c>
      <c r="B10" s="19" t="s">
        <v>208</v>
      </c>
      <c r="C10" s="20" t="s">
        <v>209</v>
      </c>
      <c r="D10" s="13"/>
      <c r="E10" s="65"/>
      <c r="F10" s="65"/>
      <c r="G10" s="65"/>
      <c r="H10" s="65"/>
      <c r="I10" s="64" t="s">
        <v>208</v>
      </c>
      <c r="J10" s="65"/>
      <c r="K10" s="65"/>
      <c r="L10" s="65"/>
      <c r="M10" s="65"/>
      <c r="N10" s="29">
        <v>2.0</v>
      </c>
      <c r="O10" s="28" t="s">
        <v>210</v>
      </c>
      <c r="P10" s="29">
        <v>10.0</v>
      </c>
      <c r="Q10" s="30">
        <v>28.0</v>
      </c>
      <c r="R10" s="30">
        <f>63+63+64+57+49+65+56+58+51+63+63+61+63+56</f>
        <v>832</v>
      </c>
      <c r="S10" s="30">
        <f>44+61+57+50+54+57+62+56+63+38+46+52+47+64</f>
        <v>751</v>
      </c>
    </row>
    <row r="11" ht="48.75" customHeight="1">
      <c r="A11" s="60">
        <v>3.0</v>
      </c>
      <c r="B11" s="19" t="s">
        <v>210</v>
      </c>
      <c r="C11" s="20" t="s">
        <v>211</v>
      </c>
      <c r="D11" s="13"/>
      <c r="E11" s="65"/>
      <c r="F11" s="65"/>
      <c r="G11" s="31"/>
      <c r="H11" s="65"/>
      <c r="I11" s="64" t="s">
        <v>212</v>
      </c>
      <c r="J11" s="31"/>
      <c r="K11" s="31"/>
      <c r="L11" s="31"/>
      <c r="M11" s="31"/>
      <c r="N11" s="29">
        <v>3.0</v>
      </c>
      <c r="O11" s="28" t="s">
        <v>213</v>
      </c>
      <c r="P11" s="29">
        <v>6.0</v>
      </c>
      <c r="Q11" s="30">
        <v>20.0</v>
      </c>
      <c r="R11" s="30">
        <f>44+63+59+50+63+63+63+51+63+38+58+56</f>
        <v>671</v>
      </c>
      <c r="S11" s="30">
        <f>63+61+59+57+38+50+46+61+51+63+54+64</f>
        <v>667</v>
      </c>
    </row>
    <row r="12" ht="48.75" customHeight="1">
      <c r="A12" s="60">
        <v>4.0</v>
      </c>
      <c r="B12" s="19" t="s">
        <v>214</v>
      </c>
      <c r="C12" s="20" t="s">
        <v>215</v>
      </c>
      <c r="D12" s="13"/>
      <c r="E12" s="65"/>
      <c r="F12" s="65"/>
      <c r="G12" s="63"/>
      <c r="H12" s="65"/>
      <c r="I12" s="64" t="s">
        <v>210</v>
      </c>
      <c r="J12" s="63"/>
      <c r="K12" s="63"/>
      <c r="L12" s="63"/>
      <c r="M12" s="63"/>
      <c r="N12" s="29">
        <v>4.0</v>
      </c>
      <c r="O12" s="28" t="s">
        <v>216</v>
      </c>
      <c r="P12" s="29">
        <v>6.0</v>
      </c>
      <c r="Q12" s="30">
        <v>20.0</v>
      </c>
      <c r="R12" s="30">
        <f>65+61+59+50+38+63+63+56+63+63+41</f>
        <v>622</v>
      </c>
      <c r="S12" s="30">
        <f>46+63+59+57+63+50+46+58+51+46+65</f>
        <v>604</v>
      </c>
    </row>
    <row r="13" ht="48.75" customHeight="1">
      <c r="A13" s="60">
        <v>5.0</v>
      </c>
      <c r="B13" s="19" t="s">
        <v>213</v>
      </c>
      <c r="C13" s="20" t="s">
        <v>217</v>
      </c>
      <c r="D13" s="13"/>
      <c r="E13" s="65"/>
      <c r="F13" s="65"/>
      <c r="G13" s="65"/>
      <c r="H13" s="65"/>
      <c r="I13" s="64" t="s">
        <v>213</v>
      </c>
      <c r="J13" s="65"/>
      <c r="K13" s="65"/>
      <c r="L13" s="65"/>
      <c r="M13" s="65"/>
      <c r="N13" s="29">
        <v>5.0</v>
      </c>
      <c r="O13" s="28" t="s">
        <v>218</v>
      </c>
      <c r="P13" s="29">
        <v>6.0</v>
      </c>
      <c r="Q13" s="30">
        <v>18.0</v>
      </c>
      <c r="R13" s="30">
        <f>46+61+57+58+63+63+46+58+63+38+54+47+64</f>
        <v>718</v>
      </c>
      <c r="S13" s="30">
        <f>65+63+64+56+38+50+63+56+42+63+58+63+56</f>
        <v>737</v>
      </c>
    </row>
    <row r="14" ht="48.75" customHeight="1">
      <c r="A14" s="60">
        <v>6.0</v>
      </c>
      <c r="B14" s="19" t="s">
        <v>219</v>
      </c>
      <c r="C14" s="20" t="s">
        <v>220</v>
      </c>
      <c r="D14" s="13"/>
      <c r="E14" s="31"/>
      <c r="F14" s="31"/>
      <c r="G14" s="31"/>
      <c r="H14" s="31"/>
      <c r="I14" s="64" t="s">
        <v>221</v>
      </c>
      <c r="J14" s="31"/>
      <c r="K14" s="31"/>
      <c r="L14" s="31"/>
      <c r="M14" s="31"/>
      <c r="N14" s="29">
        <v>6.0</v>
      </c>
      <c r="O14" s="28" t="s">
        <v>214</v>
      </c>
      <c r="P14" s="29">
        <v>6.0</v>
      </c>
      <c r="Q14" s="30">
        <v>17.0</v>
      </c>
      <c r="R14" s="30">
        <f>44+40+59+57+54+50+62+61+63+63+64</f>
        <v>617</v>
      </c>
      <c r="S14" s="30">
        <f>63+63+59+50+49+63+56+51+42+46+56</f>
        <v>598</v>
      </c>
    </row>
    <row r="15" ht="48.75" customHeight="1">
      <c r="A15" s="60">
        <v>7.0</v>
      </c>
      <c r="B15" s="19" t="s">
        <v>212</v>
      </c>
      <c r="C15" s="20" t="s">
        <v>222</v>
      </c>
      <c r="D15" s="13"/>
      <c r="E15" s="66" t="s">
        <v>95</v>
      </c>
      <c r="F15" s="67">
        <v>0.7986111111111112</v>
      </c>
      <c r="G15" s="68"/>
      <c r="H15" s="35" t="s">
        <v>223</v>
      </c>
      <c r="I15" s="69" t="s">
        <v>214</v>
      </c>
      <c r="J15" s="68"/>
      <c r="K15" s="68"/>
      <c r="L15" s="68"/>
      <c r="M15" s="68"/>
      <c r="N15" s="29">
        <v>7.0</v>
      </c>
      <c r="O15" s="28" t="s">
        <v>212</v>
      </c>
      <c r="P15" s="29">
        <v>6.0</v>
      </c>
      <c r="Q15" s="30">
        <v>16.0</v>
      </c>
      <c r="R15" s="30">
        <f>65+40+64+58+49+57+62+58+38+54+63</f>
        <v>608</v>
      </c>
      <c r="S15" s="30">
        <f>46+63+57+56+54+65+56+56+63+58+47</f>
        <v>621</v>
      </c>
    </row>
    <row r="16" ht="48.75" customHeight="1">
      <c r="A16" s="60">
        <v>8.0</v>
      </c>
      <c r="B16" s="19" t="s">
        <v>224</v>
      </c>
      <c r="C16" s="20" t="s">
        <v>225</v>
      </c>
      <c r="D16" s="13"/>
      <c r="E16" s="65"/>
      <c r="F16" s="65"/>
      <c r="G16" s="65"/>
      <c r="H16" s="65"/>
      <c r="I16" s="69" t="s">
        <v>216</v>
      </c>
      <c r="J16" s="65"/>
      <c r="K16" s="65"/>
      <c r="L16" s="65"/>
      <c r="M16" s="65"/>
      <c r="N16" s="29">
        <v>8.0</v>
      </c>
      <c r="O16" s="28" t="s">
        <v>224</v>
      </c>
      <c r="P16" s="29">
        <v>5.0</v>
      </c>
      <c r="Q16" s="30">
        <v>20.0</v>
      </c>
      <c r="R16" s="30">
        <f>65+61+59+56+54+65+56+51+51+63+54+61+47</f>
        <v>743</v>
      </c>
      <c r="S16" s="30">
        <f>46+63+59+58+49+57+62+61+63+42+58+52+63</f>
        <v>733</v>
      </c>
    </row>
    <row r="17" ht="48.75" customHeight="1">
      <c r="A17" s="60">
        <v>9.0</v>
      </c>
      <c r="B17" s="19" t="s">
        <v>216</v>
      </c>
      <c r="C17" s="20" t="s">
        <v>226</v>
      </c>
      <c r="D17" s="13"/>
      <c r="E17" s="65"/>
      <c r="F17" s="65"/>
      <c r="G17" s="31"/>
      <c r="H17" s="65"/>
      <c r="I17" s="69" t="s">
        <v>218</v>
      </c>
      <c r="J17" s="31"/>
      <c r="K17" s="31"/>
      <c r="L17" s="31"/>
      <c r="M17" s="31"/>
      <c r="N17" s="29">
        <v>9.0</v>
      </c>
      <c r="O17" s="28" t="s">
        <v>219</v>
      </c>
      <c r="P17" s="29">
        <v>5.0</v>
      </c>
      <c r="Q17" s="30">
        <v>16.0</v>
      </c>
      <c r="R17" s="30">
        <f>44+63+57+57+49+50+46+51+42+63+46+65+52+64</f>
        <v>749</v>
      </c>
      <c r="S17" s="30">
        <f>63+40+64+50+54+63+63+61+63+38+63+41+61+56</f>
        <v>780</v>
      </c>
    </row>
    <row r="18" ht="48.75" customHeight="1">
      <c r="A18" s="60">
        <v>10.0</v>
      </c>
      <c r="B18" s="19" t="s">
        <v>218</v>
      </c>
      <c r="C18" s="20" t="s">
        <v>227</v>
      </c>
      <c r="D18" s="13"/>
      <c r="E18" s="65"/>
      <c r="F18" s="65"/>
      <c r="G18" s="68"/>
      <c r="H18" s="65"/>
      <c r="I18" s="69" t="s">
        <v>219</v>
      </c>
      <c r="J18" s="68"/>
      <c r="K18" s="68"/>
      <c r="L18" s="68"/>
      <c r="M18" s="68"/>
      <c r="N18" s="29">
        <v>10.0</v>
      </c>
      <c r="O18" s="28" t="s">
        <v>221</v>
      </c>
      <c r="P18" s="29">
        <v>4.0</v>
      </c>
      <c r="Q18" s="30">
        <v>15.0</v>
      </c>
      <c r="R18" s="30">
        <f>46+63+64+56+63+57+56+56+42+58+56</f>
        <v>617</v>
      </c>
      <c r="S18" s="30">
        <f>65+40+57+58+38+65+62+58+63+54+64</f>
        <v>624</v>
      </c>
    </row>
    <row r="19" ht="48.75" customHeight="1">
      <c r="A19" s="60">
        <v>11.0</v>
      </c>
      <c r="B19" s="19" t="s">
        <v>228</v>
      </c>
      <c r="C19" s="20" t="s">
        <v>229</v>
      </c>
      <c r="D19" s="13"/>
      <c r="E19" s="65"/>
      <c r="F19" s="65"/>
      <c r="G19" s="65"/>
      <c r="H19" s="65"/>
      <c r="I19" s="69" t="s">
        <v>224</v>
      </c>
      <c r="J19" s="65"/>
      <c r="K19" s="65"/>
      <c r="L19" s="65"/>
      <c r="M19" s="65"/>
      <c r="N19" s="29">
        <v>11.0</v>
      </c>
      <c r="O19" s="28" t="s">
        <v>205</v>
      </c>
      <c r="P19" s="29">
        <v>3.0</v>
      </c>
      <c r="Q19" s="30">
        <v>11.0</v>
      </c>
      <c r="R19" s="30">
        <f>63+40+57+56+38+57+63+61+51+46+41+52+47</f>
        <v>672</v>
      </c>
      <c r="S19" s="30">
        <f>44+63+64+58+63+65+46+51+63+63+65+61+63</f>
        <v>769</v>
      </c>
    </row>
    <row r="20" ht="48.75" customHeight="1">
      <c r="A20" s="60">
        <v>12.0</v>
      </c>
      <c r="B20" s="19" t="s">
        <v>221</v>
      </c>
      <c r="C20" s="20" t="s">
        <v>230</v>
      </c>
      <c r="D20" s="13"/>
      <c r="E20" s="31"/>
      <c r="F20" s="31"/>
      <c r="G20" s="31"/>
      <c r="H20" s="31"/>
      <c r="I20" s="69" t="s">
        <v>228</v>
      </c>
      <c r="J20" s="31"/>
      <c r="K20" s="31"/>
      <c r="L20" s="31"/>
      <c r="M20" s="31"/>
      <c r="N20" s="29">
        <v>12.0</v>
      </c>
      <c r="O20" s="28" t="s">
        <v>228</v>
      </c>
      <c r="P20" s="29">
        <v>3.0</v>
      </c>
      <c r="Q20" s="30">
        <v>8.0</v>
      </c>
      <c r="R20" s="30">
        <f>46+63+59+50+38+50+62+56+42+46</f>
        <v>512</v>
      </c>
      <c r="S20" s="30">
        <f>65+61+59+57+63+63+56+58+63+63</f>
        <v>608</v>
      </c>
    </row>
    <row r="21" ht="48.75" customHeight="1">
      <c r="O21" s="70"/>
    </row>
    <row r="22" ht="48.75" customHeight="1"/>
    <row r="23" ht="48.75" customHeight="1"/>
    <row r="24" ht="48.75" customHeight="1"/>
    <row r="25" ht="48.75" customHeight="1"/>
    <row r="26" ht="48.75" customHeight="1"/>
    <row r="27" ht="48.75" customHeight="1"/>
    <row r="28" ht="48.75" customHeight="1"/>
    <row r="29" ht="48.75" customHeight="1"/>
    <row r="30" ht="48.75" customHeight="1"/>
    <row r="31" ht="48.75" customHeight="1"/>
    <row r="32" ht="48.75" customHeight="1"/>
    <row r="33" ht="48.75" customHeight="1"/>
    <row r="34" ht="48.75" customHeight="1"/>
    <row r="35" ht="48.75" customHeight="1"/>
    <row r="36" ht="48.75" customHeight="1"/>
    <row r="37" ht="48.75" customHeight="1"/>
    <row r="38" ht="48.75" customHeight="1"/>
    <row r="39" ht="48.75" customHeight="1"/>
    <row r="40" ht="48.75" customHeight="1"/>
    <row r="41" ht="48.75" customHeight="1"/>
  </sheetData>
  <mergeCells count="42">
    <mergeCell ref="C18:D18"/>
    <mergeCell ref="C19:D19"/>
    <mergeCell ref="C12:D12"/>
    <mergeCell ref="C13:D13"/>
    <mergeCell ref="C15:D15"/>
    <mergeCell ref="E15:E20"/>
    <mergeCell ref="F15:F20"/>
    <mergeCell ref="C16:D16"/>
    <mergeCell ref="C17:D17"/>
    <mergeCell ref="C20:D20"/>
    <mergeCell ref="G9:G11"/>
    <mergeCell ref="H9:H14"/>
    <mergeCell ref="G12:G14"/>
    <mergeCell ref="G15:G17"/>
    <mergeCell ref="H15:H20"/>
    <mergeCell ref="G18:G20"/>
    <mergeCell ref="J9:J11"/>
    <mergeCell ref="K9:K11"/>
    <mergeCell ref="L9:L11"/>
    <mergeCell ref="M9:M11"/>
    <mergeCell ref="C10:D10"/>
    <mergeCell ref="C11:D11"/>
    <mergeCell ref="H8:I8"/>
    <mergeCell ref="J12:J14"/>
    <mergeCell ref="J15:J17"/>
    <mergeCell ref="J18:J20"/>
    <mergeCell ref="K12:K14"/>
    <mergeCell ref="L12:L14"/>
    <mergeCell ref="K15:K17"/>
    <mergeCell ref="L15:L17"/>
    <mergeCell ref="M15:M17"/>
    <mergeCell ref="K18:K20"/>
    <mergeCell ref="L18:L20"/>
    <mergeCell ref="M18:M20"/>
    <mergeCell ref="E2:S5"/>
    <mergeCell ref="J7:L7"/>
    <mergeCell ref="C8:D8"/>
    <mergeCell ref="C9:D9"/>
    <mergeCell ref="E9:E14"/>
    <mergeCell ref="F9:F14"/>
    <mergeCell ref="M12:M14"/>
    <mergeCell ref="C14:D14"/>
  </mergeCells>
  <printOptions horizontalCentered="1" verticalCentered="1"/>
  <pageMargins bottom="0.75" footer="0.0" header="0.0" left="0.7" right="0.7" top="0.75"/>
  <pageSetup orientation="landscape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28.88"/>
    <col customWidth="1" min="3" max="4" width="14.5"/>
    <col customWidth="1" min="5" max="7" width="3.25"/>
    <col customWidth="1" min="8" max="8" width="13.88"/>
    <col customWidth="1" min="9" max="9" width="28.88"/>
    <col customWidth="1" min="10" max="12" width="9.5"/>
    <col customWidth="1" min="13" max="13" width="3.25"/>
    <col customWidth="1" min="15" max="15" width="28.88"/>
  </cols>
  <sheetData>
    <row r="1" ht="48.75" customHeight="1"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.75" customHeight="1">
      <c r="B2" s="2"/>
      <c r="C2" s="2"/>
      <c r="E2" s="4" t="s">
        <v>202</v>
      </c>
      <c r="T2" s="5"/>
      <c r="U2" s="5"/>
      <c r="V2" s="5"/>
      <c r="W2" s="5"/>
    </row>
    <row r="3" ht="48.75" customHeight="1">
      <c r="B3" s="2"/>
      <c r="C3" s="2"/>
      <c r="T3" s="5"/>
      <c r="U3" s="5"/>
      <c r="V3" s="5"/>
      <c r="W3" s="5"/>
    </row>
    <row r="4" ht="48.75" customHeight="1">
      <c r="A4" s="2"/>
      <c r="B4" s="2"/>
      <c r="C4" s="2"/>
      <c r="T4" s="5"/>
      <c r="U4" s="5"/>
      <c r="V4" s="5"/>
      <c r="W4" s="5"/>
    </row>
    <row r="5" ht="26.25" customHeight="1">
      <c r="A5" s="6"/>
      <c r="B5" s="2"/>
      <c r="C5" s="2"/>
      <c r="T5" s="5"/>
      <c r="U5" s="5"/>
      <c r="V5" s="5"/>
      <c r="W5" s="5"/>
    </row>
    <row r="6" ht="26.25" customHeight="1">
      <c r="A6" s="6"/>
      <c r="B6" s="2"/>
      <c r="C6" s="2"/>
      <c r="D6" s="2"/>
      <c r="E6" s="2"/>
      <c r="F6" s="2"/>
      <c r="G6" s="2"/>
      <c r="H6" s="2"/>
      <c r="J6" s="7"/>
      <c r="K6" s="7"/>
      <c r="L6" s="7"/>
    </row>
    <row r="7" ht="26.25" customHeight="1">
      <c r="A7" s="6"/>
      <c r="B7" s="2"/>
      <c r="C7" s="2"/>
      <c r="D7" s="2"/>
      <c r="E7" s="2"/>
      <c r="F7" s="2"/>
      <c r="G7" s="2"/>
      <c r="H7" s="2"/>
      <c r="J7" s="7" t="s">
        <v>7</v>
      </c>
    </row>
    <row r="8" ht="48.75" customHeight="1">
      <c r="A8" s="9" t="s">
        <v>2</v>
      </c>
      <c r="B8" s="9" t="s">
        <v>3</v>
      </c>
      <c r="C8" s="9" t="s">
        <v>4</v>
      </c>
      <c r="E8" s="10"/>
      <c r="F8" s="10"/>
      <c r="G8" s="11" t="s">
        <v>5</v>
      </c>
      <c r="H8" s="12" t="s">
        <v>231</v>
      </c>
      <c r="I8" s="13"/>
      <c r="J8" s="14">
        <v>1.0</v>
      </c>
      <c r="K8" s="14">
        <v>2.0</v>
      </c>
      <c r="L8" s="14">
        <v>3.0</v>
      </c>
      <c r="M8" s="11" t="s">
        <v>204</v>
      </c>
      <c r="N8" s="15" t="s">
        <v>8</v>
      </c>
      <c r="O8" s="15" t="s">
        <v>9</v>
      </c>
      <c r="P8" s="16" t="s">
        <v>10</v>
      </c>
      <c r="Q8" s="16" t="s">
        <v>11</v>
      </c>
      <c r="R8" s="17" t="s">
        <v>12</v>
      </c>
      <c r="S8" s="17" t="s">
        <v>13</v>
      </c>
    </row>
    <row r="9" ht="48.75" customHeight="1">
      <c r="A9" s="60">
        <v>1.0</v>
      </c>
      <c r="B9" s="19" t="s">
        <v>205</v>
      </c>
      <c r="C9" s="20" t="s">
        <v>206</v>
      </c>
      <c r="D9" s="13"/>
      <c r="E9" s="37" t="s">
        <v>95</v>
      </c>
      <c r="F9" s="38">
        <v>0.7638888888888888</v>
      </c>
      <c r="G9" s="71">
        <v>1.0</v>
      </c>
      <c r="H9" s="40" t="s">
        <v>232</v>
      </c>
      <c r="I9" s="41" t="s">
        <v>205</v>
      </c>
      <c r="J9" s="72">
        <v>21.0</v>
      </c>
      <c r="K9" s="72">
        <v>21.0</v>
      </c>
      <c r="L9" s="72">
        <v>21.0</v>
      </c>
      <c r="M9" s="71">
        <v>3.0</v>
      </c>
      <c r="N9" s="29">
        <v>1.0</v>
      </c>
      <c r="O9" s="28" t="s">
        <v>208</v>
      </c>
      <c r="P9" s="29">
        <v>13.0</v>
      </c>
      <c r="Q9" s="30">
        <v>32.0</v>
      </c>
      <c r="R9" s="30">
        <f>63+63+59+58+54+65+46+61+63+63+58+65+61+63</f>
        <v>842</v>
      </c>
      <c r="S9" s="30">
        <f>44+40+59+56+49+57+63+51+51+38+54+41+52+47</f>
        <v>702</v>
      </c>
    </row>
    <row r="10" ht="48.75" customHeight="1">
      <c r="A10" s="60">
        <v>2.0</v>
      </c>
      <c r="B10" s="19" t="s">
        <v>208</v>
      </c>
      <c r="C10" s="20" t="s">
        <v>209</v>
      </c>
      <c r="D10" s="13"/>
      <c r="E10" s="65"/>
      <c r="F10" s="65"/>
      <c r="G10" s="65"/>
      <c r="H10" s="65"/>
      <c r="I10" s="41" t="s">
        <v>208</v>
      </c>
      <c r="J10" s="65"/>
      <c r="K10" s="65"/>
      <c r="L10" s="65"/>
      <c r="M10" s="65"/>
      <c r="N10" s="29">
        <v>2.0</v>
      </c>
      <c r="O10" s="28" t="s">
        <v>210</v>
      </c>
      <c r="P10" s="29">
        <v>10.0</v>
      </c>
      <c r="Q10" s="30">
        <v>28.0</v>
      </c>
      <c r="R10" s="30">
        <f>63+63+64+57+49+65+56+58+51+63+63+61+63+56</f>
        <v>832</v>
      </c>
      <c r="S10" s="30">
        <f>44+61+57+50+54+57+62+56+63+38+46+52+47+64</f>
        <v>751</v>
      </c>
    </row>
    <row r="11" ht="48.75" customHeight="1">
      <c r="A11" s="60">
        <v>3.0</v>
      </c>
      <c r="B11" s="19" t="s">
        <v>210</v>
      </c>
      <c r="C11" s="20" t="s">
        <v>211</v>
      </c>
      <c r="D11" s="13"/>
      <c r="E11" s="65"/>
      <c r="F11" s="65"/>
      <c r="G11" s="31"/>
      <c r="H11" s="65"/>
      <c r="I11" s="41" t="s">
        <v>210</v>
      </c>
      <c r="J11" s="31"/>
      <c r="K11" s="31"/>
      <c r="L11" s="31"/>
      <c r="M11" s="31"/>
      <c r="N11" s="29">
        <v>3.0</v>
      </c>
      <c r="O11" s="28" t="s">
        <v>213</v>
      </c>
      <c r="P11" s="29">
        <v>6.0</v>
      </c>
      <c r="Q11" s="30">
        <v>20.0</v>
      </c>
      <c r="R11" s="30">
        <f>44+63+59+50+63+63+63+51+63+38+58+56</f>
        <v>671</v>
      </c>
      <c r="S11" s="30">
        <f>63+61+59+57+38+50+46+61+51+63+54+64</f>
        <v>667</v>
      </c>
    </row>
    <row r="12" ht="48.75" customHeight="1">
      <c r="A12" s="60">
        <v>4.0</v>
      </c>
      <c r="B12" s="19" t="s">
        <v>214</v>
      </c>
      <c r="C12" s="20" t="s">
        <v>215</v>
      </c>
      <c r="D12" s="13"/>
      <c r="E12" s="65"/>
      <c r="F12" s="65"/>
      <c r="G12" s="71">
        <v>0.0</v>
      </c>
      <c r="H12" s="65"/>
      <c r="I12" s="41" t="s">
        <v>214</v>
      </c>
      <c r="J12" s="72">
        <v>16.0</v>
      </c>
      <c r="K12" s="72">
        <v>12.0</v>
      </c>
      <c r="L12" s="72">
        <v>16.0</v>
      </c>
      <c r="M12" s="71">
        <v>0.0</v>
      </c>
      <c r="N12" s="29">
        <v>4.0</v>
      </c>
      <c r="O12" s="28" t="s">
        <v>216</v>
      </c>
      <c r="P12" s="29">
        <v>6.0</v>
      </c>
      <c r="Q12" s="30">
        <v>20.0</v>
      </c>
      <c r="R12" s="30">
        <f>65+61+59+50+38+63+63+56+63+63+41</f>
        <v>622</v>
      </c>
      <c r="S12" s="30">
        <f>46+63+59+57+63+50+46+58+51+46+65</f>
        <v>604</v>
      </c>
    </row>
    <row r="13" ht="48.75" customHeight="1">
      <c r="A13" s="60">
        <v>5.0</v>
      </c>
      <c r="B13" s="19" t="s">
        <v>213</v>
      </c>
      <c r="C13" s="20" t="s">
        <v>217</v>
      </c>
      <c r="D13" s="13"/>
      <c r="E13" s="65"/>
      <c r="F13" s="65"/>
      <c r="G13" s="65"/>
      <c r="H13" s="65"/>
      <c r="I13" s="41" t="s">
        <v>213</v>
      </c>
      <c r="J13" s="65"/>
      <c r="K13" s="65"/>
      <c r="L13" s="65"/>
      <c r="M13" s="65"/>
      <c r="N13" s="29">
        <v>5.0</v>
      </c>
      <c r="O13" s="28" t="s">
        <v>218</v>
      </c>
      <c r="P13" s="29">
        <v>6.0</v>
      </c>
      <c r="Q13" s="30">
        <v>18.0</v>
      </c>
      <c r="R13" s="30">
        <f>46+61+57+58+63+63+46+58+63+38+54+47+64</f>
        <v>718</v>
      </c>
      <c r="S13" s="30">
        <f>65+63+64+56+38+50+63+56+42+63+58+63+56</f>
        <v>737</v>
      </c>
      <c r="T13" s="1">
        <v>3.0</v>
      </c>
      <c r="U13" s="1">
        <v>1.0</v>
      </c>
    </row>
    <row r="14" ht="48.75" customHeight="1">
      <c r="A14" s="60">
        <v>6.0</v>
      </c>
      <c r="B14" s="19" t="s">
        <v>219</v>
      </c>
      <c r="C14" s="20" t="s">
        <v>220</v>
      </c>
      <c r="D14" s="13"/>
      <c r="E14" s="31"/>
      <c r="F14" s="31"/>
      <c r="G14" s="31"/>
      <c r="H14" s="31"/>
      <c r="I14" s="41" t="s">
        <v>219</v>
      </c>
      <c r="J14" s="31"/>
      <c r="K14" s="31"/>
      <c r="L14" s="31"/>
      <c r="M14" s="31"/>
      <c r="N14" s="29">
        <v>6.0</v>
      </c>
      <c r="O14" s="28" t="s">
        <v>214</v>
      </c>
      <c r="P14" s="29">
        <v>6.0</v>
      </c>
      <c r="Q14" s="30">
        <v>17.0</v>
      </c>
      <c r="R14" s="30">
        <f>44+40+59+57+54+50+62+61+63+63+64</f>
        <v>617</v>
      </c>
      <c r="S14" s="30">
        <f>63+63+59+50+49+63+56+51+42+46+56</f>
        <v>598</v>
      </c>
    </row>
    <row r="15" ht="48.75" customHeight="1">
      <c r="A15" s="60">
        <v>7.0</v>
      </c>
      <c r="B15" s="19" t="s">
        <v>212</v>
      </c>
      <c r="C15" s="20" t="s">
        <v>222</v>
      </c>
      <c r="D15" s="13"/>
      <c r="E15" s="32" t="s">
        <v>95</v>
      </c>
      <c r="F15" s="73">
        <v>0.7986111111111112</v>
      </c>
      <c r="G15" s="74">
        <v>1.0</v>
      </c>
      <c r="H15" s="35" t="s">
        <v>233</v>
      </c>
      <c r="I15" s="19" t="s">
        <v>212</v>
      </c>
      <c r="J15" s="75">
        <v>21.0</v>
      </c>
      <c r="K15" s="75">
        <v>21.0</v>
      </c>
      <c r="L15" s="75">
        <v>23.0</v>
      </c>
      <c r="M15" s="74">
        <v>3.0</v>
      </c>
      <c r="N15" s="29">
        <v>7.0</v>
      </c>
      <c r="O15" s="28" t="s">
        <v>212</v>
      </c>
      <c r="P15" s="29">
        <v>6.0</v>
      </c>
      <c r="Q15" s="30">
        <v>16.0</v>
      </c>
      <c r="R15" s="30">
        <f>65+40+64+58+49+57+62+58+38+54+63</f>
        <v>608</v>
      </c>
      <c r="S15" s="30">
        <f>46+63+57+56+54+65+56+56+63+58+47</f>
        <v>621</v>
      </c>
    </row>
    <row r="16" ht="48.75" customHeight="1">
      <c r="A16" s="60">
        <v>8.0</v>
      </c>
      <c r="B16" s="19" t="s">
        <v>224</v>
      </c>
      <c r="C16" s="20" t="s">
        <v>225</v>
      </c>
      <c r="D16" s="13"/>
      <c r="E16" s="65"/>
      <c r="F16" s="65"/>
      <c r="G16" s="65"/>
      <c r="H16" s="65"/>
      <c r="I16" s="19" t="s">
        <v>224</v>
      </c>
      <c r="J16" s="65"/>
      <c r="K16" s="65"/>
      <c r="L16" s="65"/>
      <c r="M16" s="65"/>
      <c r="N16" s="29">
        <v>8.0</v>
      </c>
      <c r="O16" s="28" t="s">
        <v>224</v>
      </c>
      <c r="P16" s="29">
        <v>5.0</v>
      </c>
      <c r="Q16" s="30">
        <v>20.0</v>
      </c>
      <c r="R16" s="30">
        <f>65+61+59+56+54+65+56+51+51+63+54+61+47</f>
        <v>743</v>
      </c>
      <c r="S16" s="30">
        <f>46+63+59+58+49+57+62+61+63+42+58+52+63</f>
        <v>733</v>
      </c>
    </row>
    <row r="17" ht="48.75" customHeight="1">
      <c r="A17" s="60">
        <v>9.0</v>
      </c>
      <c r="B17" s="19" t="s">
        <v>216</v>
      </c>
      <c r="C17" s="20" t="s">
        <v>226</v>
      </c>
      <c r="D17" s="13"/>
      <c r="E17" s="65"/>
      <c r="F17" s="65"/>
      <c r="G17" s="31"/>
      <c r="H17" s="65"/>
      <c r="I17" s="19" t="s">
        <v>216</v>
      </c>
      <c r="J17" s="31"/>
      <c r="K17" s="31"/>
      <c r="L17" s="31"/>
      <c r="M17" s="31"/>
      <c r="N17" s="29">
        <v>9.0</v>
      </c>
      <c r="O17" s="28" t="s">
        <v>219</v>
      </c>
      <c r="P17" s="29">
        <v>5.0</v>
      </c>
      <c r="Q17" s="30">
        <v>16.0</v>
      </c>
      <c r="R17" s="30">
        <f>44+63+57+57+49+50+46+51+42+63+46+65+52+64</f>
        <v>749</v>
      </c>
      <c r="S17" s="30">
        <f>63+40+64+50+54+63+63+61+63+38+63+41+61+56</f>
        <v>780</v>
      </c>
    </row>
    <row r="18" ht="48.75" customHeight="1">
      <c r="A18" s="60">
        <v>10.0</v>
      </c>
      <c r="B18" s="19" t="s">
        <v>218</v>
      </c>
      <c r="C18" s="20" t="s">
        <v>227</v>
      </c>
      <c r="D18" s="13"/>
      <c r="E18" s="65"/>
      <c r="F18" s="65"/>
      <c r="G18" s="74">
        <v>0.0</v>
      </c>
      <c r="H18" s="65"/>
      <c r="I18" s="19" t="s">
        <v>218</v>
      </c>
      <c r="J18" s="75">
        <v>10.0</v>
      </c>
      <c r="K18" s="75">
        <v>14.0</v>
      </c>
      <c r="L18" s="75">
        <v>22.0</v>
      </c>
      <c r="M18" s="74">
        <v>0.0</v>
      </c>
      <c r="N18" s="29">
        <v>10.0</v>
      </c>
      <c r="O18" s="28" t="s">
        <v>221</v>
      </c>
      <c r="P18" s="29">
        <v>4.0</v>
      </c>
      <c r="Q18" s="30">
        <v>15.0</v>
      </c>
      <c r="R18" s="30">
        <f>46+63+64+56+63+57+56+56+42+58+56</f>
        <v>617</v>
      </c>
      <c r="S18" s="30">
        <f>65+40+57+58+38+65+62+58+63+54+64</f>
        <v>624</v>
      </c>
    </row>
    <row r="19" ht="48.75" customHeight="1">
      <c r="A19" s="60">
        <v>11.0</v>
      </c>
      <c r="B19" s="19" t="s">
        <v>228</v>
      </c>
      <c r="C19" s="20" t="s">
        <v>229</v>
      </c>
      <c r="D19" s="13"/>
      <c r="E19" s="65"/>
      <c r="F19" s="65"/>
      <c r="G19" s="65"/>
      <c r="H19" s="65"/>
      <c r="I19" s="19" t="s">
        <v>228</v>
      </c>
      <c r="J19" s="65"/>
      <c r="K19" s="65"/>
      <c r="L19" s="65"/>
      <c r="M19" s="65"/>
      <c r="N19" s="29">
        <v>11.0</v>
      </c>
      <c r="O19" s="28" t="s">
        <v>205</v>
      </c>
      <c r="P19" s="29">
        <v>3.0</v>
      </c>
      <c r="Q19" s="30">
        <v>11.0</v>
      </c>
      <c r="R19" s="30">
        <f>63+40+57+56+38+57+63+61+51+46+41+52+47</f>
        <v>672</v>
      </c>
      <c r="S19" s="30">
        <f>44+63+64+58+63+65+46+51+63+63+65+61+63</f>
        <v>769</v>
      </c>
    </row>
    <row r="20" ht="48.75" customHeight="1">
      <c r="A20" s="60">
        <v>12.0</v>
      </c>
      <c r="B20" s="19" t="s">
        <v>221</v>
      </c>
      <c r="C20" s="20" t="s">
        <v>230</v>
      </c>
      <c r="D20" s="13"/>
      <c r="E20" s="31"/>
      <c r="F20" s="31"/>
      <c r="G20" s="31"/>
      <c r="H20" s="31"/>
      <c r="I20" s="19" t="s">
        <v>221</v>
      </c>
      <c r="J20" s="31"/>
      <c r="K20" s="31"/>
      <c r="L20" s="31"/>
      <c r="M20" s="31"/>
      <c r="N20" s="29">
        <v>12.0</v>
      </c>
      <c r="O20" s="28" t="s">
        <v>228</v>
      </c>
      <c r="P20" s="29">
        <v>3.0</v>
      </c>
      <c r="Q20" s="30">
        <v>8.0</v>
      </c>
      <c r="R20" s="30">
        <f>46+63+59+50+38+50+62+56+42+46</f>
        <v>512</v>
      </c>
      <c r="S20" s="30">
        <f>65+61+59+57+63+63+56+58+63+63</f>
        <v>608</v>
      </c>
    </row>
    <row r="21" ht="48.75" customHeight="1">
      <c r="A21" s="6"/>
      <c r="B21" s="2"/>
      <c r="C21" s="2"/>
      <c r="D21" s="2"/>
      <c r="E21" s="2"/>
      <c r="F21" s="2"/>
      <c r="G21" s="2"/>
      <c r="H21" s="2"/>
      <c r="J21" s="7" t="s">
        <v>7</v>
      </c>
      <c r="N21" s="76"/>
      <c r="O21" s="77"/>
      <c r="P21" s="78"/>
      <c r="Q21" s="79"/>
      <c r="R21" s="80"/>
      <c r="S21" s="80"/>
    </row>
    <row r="22" ht="48.75" customHeight="1">
      <c r="A22" s="9" t="s">
        <v>2</v>
      </c>
      <c r="B22" s="9" t="s">
        <v>3</v>
      </c>
      <c r="C22" s="9" t="s">
        <v>4</v>
      </c>
      <c r="E22" s="10"/>
      <c r="F22" s="10"/>
      <c r="G22" s="11" t="s">
        <v>5</v>
      </c>
      <c r="H22" s="12" t="s">
        <v>234</v>
      </c>
      <c r="I22" s="13"/>
      <c r="J22" s="14">
        <v>1.0</v>
      </c>
      <c r="K22" s="14">
        <v>2.0</v>
      </c>
      <c r="L22" s="14">
        <v>3.0</v>
      </c>
      <c r="M22" s="11" t="s">
        <v>204</v>
      </c>
      <c r="N22" s="76"/>
      <c r="O22" s="77"/>
      <c r="P22" s="78"/>
      <c r="Q22" s="79"/>
      <c r="R22" s="80"/>
      <c r="S22" s="80"/>
    </row>
    <row r="23" ht="48.75" customHeight="1">
      <c r="A23" s="60">
        <v>1.0</v>
      </c>
      <c r="B23" s="19" t="s">
        <v>205</v>
      </c>
      <c r="C23" s="20" t="s">
        <v>206</v>
      </c>
      <c r="D23" s="13"/>
      <c r="E23" s="37" t="s">
        <v>95</v>
      </c>
      <c r="F23" s="38">
        <v>0.7638888888888888</v>
      </c>
      <c r="G23" s="71">
        <v>0.0</v>
      </c>
      <c r="H23" s="40" t="s">
        <v>235</v>
      </c>
      <c r="I23" s="41" t="s">
        <v>205</v>
      </c>
      <c r="J23" s="72">
        <v>10.0</v>
      </c>
      <c r="K23" s="72">
        <v>18.0</v>
      </c>
      <c r="L23" s="72">
        <v>12.0</v>
      </c>
      <c r="M23" s="71">
        <v>0.0</v>
      </c>
    </row>
    <row r="24" ht="48.75" customHeight="1">
      <c r="A24" s="60">
        <v>2.0</v>
      </c>
      <c r="B24" s="19" t="s">
        <v>208</v>
      </c>
      <c r="C24" s="20" t="s">
        <v>209</v>
      </c>
      <c r="D24" s="13"/>
      <c r="E24" s="65"/>
      <c r="F24" s="65"/>
      <c r="G24" s="65"/>
      <c r="H24" s="65"/>
      <c r="I24" s="41" t="s">
        <v>214</v>
      </c>
      <c r="J24" s="65"/>
      <c r="K24" s="65"/>
      <c r="L24" s="65"/>
      <c r="M24" s="65"/>
    </row>
    <row r="25" ht="48.75" customHeight="1">
      <c r="A25" s="60">
        <v>3.0</v>
      </c>
      <c r="B25" s="19" t="s">
        <v>210</v>
      </c>
      <c r="C25" s="20" t="s">
        <v>211</v>
      </c>
      <c r="D25" s="13"/>
      <c r="E25" s="65"/>
      <c r="F25" s="65"/>
      <c r="G25" s="31"/>
      <c r="H25" s="65"/>
      <c r="I25" s="41" t="s">
        <v>212</v>
      </c>
      <c r="J25" s="31"/>
      <c r="K25" s="31"/>
      <c r="L25" s="31"/>
      <c r="M25" s="31"/>
    </row>
    <row r="26" ht="48.75" customHeight="1">
      <c r="A26" s="60">
        <v>4.0</v>
      </c>
      <c r="B26" s="19" t="s">
        <v>214</v>
      </c>
      <c r="C26" s="20" t="s">
        <v>215</v>
      </c>
      <c r="D26" s="13"/>
      <c r="E26" s="65"/>
      <c r="F26" s="65"/>
      <c r="G26" s="71">
        <v>1.0</v>
      </c>
      <c r="H26" s="65"/>
      <c r="I26" s="41" t="s">
        <v>208</v>
      </c>
      <c r="J26" s="72">
        <v>21.0</v>
      </c>
      <c r="K26" s="72">
        <v>21.0</v>
      </c>
      <c r="L26" s="72">
        <v>21.0</v>
      </c>
      <c r="M26" s="71">
        <v>3.0</v>
      </c>
    </row>
    <row r="27" ht="48.75" customHeight="1">
      <c r="A27" s="60">
        <v>5.0</v>
      </c>
      <c r="B27" s="19" t="s">
        <v>213</v>
      </c>
      <c r="C27" s="20" t="s">
        <v>217</v>
      </c>
      <c r="D27" s="13"/>
      <c r="E27" s="65"/>
      <c r="F27" s="65"/>
      <c r="G27" s="65"/>
      <c r="H27" s="65"/>
      <c r="I27" s="41" t="s">
        <v>219</v>
      </c>
      <c r="J27" s="65"/>
      <c r="K27" s="65"/>
      <c r="L27" s="65"/>
      <c r="M27" s="65"/>
    </row>
    <row r="28" ht="48.75" customHeight="1">
      <c r="A28" s="60">
        <v>6.0</v>
      </c>
      <c r="B28" s="19" t="s">
        <v>219</v>
      </c>
      <c r="C28" s="20" t="s">
        <v>220</v>
      </c>
      <c r="D28" s="13"/>
      <c r="E28" s="31"/>
      <c r="F28" s="31"/>
      <c r="G28" s="31"/>
      <c r="H28" s="31"/>
      <c r="I28" s="41" t="s">
        <v>221</v>
      </c>
      <c r="J28" s="31"/>
      <c r="K28" s="31"/>
      <c r="L28" s="31"/>
      <c r="M28" s="31"/>
    </row>
    <row r="29" ht="48.75" customHeight="1">
      <c r="A29" s="60">
        <v>7.0</v>
      </c>
      <c r="B29" s="19" t="s">
        <v>212</v>
      </c>
      <c r="C29" s="20" t="s">
        <v>222</v>
      </c>
      <c r="D29" s="13"/>
      <c r="E29" s="32" t="s">
        <v>95</v>
      </c>
      <c r="F29" s="73">
        <v>0.7986111111111112</v>
      </c>
      <c r="G29" s="74">
        <v>1.0</v>
      </c>
      <c r="H29" s="35" t="s">
        <v>236</v>
      </c>
      <c r="I29" s="19" t="s">
        <v>210</v>
      </c>
      <c r="J29" s="75">
        <v>21.0</v>
      </c>
      <c r="K29" s="75">
        <v>19.0</v>
      </c>
      <c r="L29" s="75">
        <v>23.0</v>
      </c>
      <c r="M29" s="74">
        <v>2.0</v>
      </c>
    </row>
    <row r="30" ht="48.75" customHeight="1">
      <c r="A30" s="60">
        <v>8.0</v>
      </c>
      <c r="B30" s="19" t="s">
        <v>224</v>
      </c>
      <c r="C30" s="20" t="s">
        <v>225</v>
      </c>
      <c r="D30" s="13"/>
      <c r="E30" s="65"/>
      <c r="F30" s="65"/>
      <c r="G30" s="65"/>
      <c r="H30" s="65"/>
      <c r="I30" s="19" t="s">
        <v>213</v>
      </c>
      <c r="J30" s="65"/>
      <c r="K30" s="65"/>
      <c r="L30" s="65"/>
      <c r="M30" s="65"/>
    </row>
    <row r="31" ht="48.75" customHeight="1">
      <c r="A31" s="60">
        <v>9.0</v>
      </c>
      <c r="B31" s="19" t="s">
        <v>216</v>
      </c>
      <c r="C31" s="20" t="s">
        <v>226</v>
      </c>
      <c r="D31" s="13"/>
      <c r="E31" s="65"/>
      <c r="F31" s="65"/>
      <c r="G31" s="31"/>
      <c r="H31" s="65"/>
      <c r="I31" s="19" t="s">
        <v>228</v>
      </c>
      <c r="J31" s="31"/>
      <c r="K31" s="31"/>
      <c r="L31" s="31"/>
      <c r="M31" s="31"/>
    </row>
    <row r="32" ht="48.75" customHeight="1">
      <c r="A32" s="60">
        <v>10.0</v>
      </c>
      <c r="B32" s="19" t="s">
        <v>218</v>
      </c>
      <c r="C32" s="20" t="s">
        <v>227</v>
      </c>
      <c r="D32" s="13"/>
      <c r="E32" s="65"/>
      <c r="F32" s="65"/>
      <c r="G32" s="74">
        <v>0.0</v>
      </c>
      <c r="H32" s="65"/>
      <c r="I32" s="19" t="s">
        <v>224</v>
      </c>
      <c r="J32" s="75">
        <v>10.0</v>
      </c>
      <c r="K32" s="75">
        <v>21.0</v>
      </c>
      <c r="L32" s="75">
        <v>21.0</v>
      </c>
      <c r="M32" s="74">
        <v>1.0</v>
      </c>
    </row>
    <row r="33" ht="48.75" customHeight="1">
      <c r="A33" s="60">
        <v>11.0</v>
      </c>
      <c r="B33" s="19" t="s">
        <v>228</v>
      </c>
      <c r="C33" s="20" t="s">
        <v>229</v>
      </c>
      <c r="D33" s="13"/>
      <c r="E33" s="65"/>
      <c r="F33" s="65"/>
      <c r="G33" s="65"/>
      <c r="H33" s="65"/>
      <c r="I33" s="19" t="s">
        <v>216</v>
      </c>
      <c r="J33" s="65"/>
      <c r="K33" s="65"/>
      <c r="L33" s="65"/>
      <c r="M33" s="65"/>
    </row>
    <row r="34" ht="48.75" customHeight="1">
      <c r="A34" s="60">
        <v>12.0</v>
      </c>
      <c r="B34" s="19" t="s">
        <v>221</v>
      </c>
      <c r="C34" s="20" t="s">
        <v>230</v>
      </c>
      <c r="D34" s="13"/>
      <c r="E34" s="31"/>
      <c r="F34" s="31"/>
      <c r="G34" s="31"/>
      <c r="H34" s="31"/>
      <c r="I34" s="19" t="s">
        <v>218</v>
      </c>
      <c r="J34" s="31"/>
      <c r="K34" s="31"/>
      <c r="L34" s="31"/>
      <c r="M34" s="31"/>
    </row>
    <row r="35" ht="48.75" customHeight="1">
      <c r="A35" s="6"/>
      <c r="B35" s="2"/>
      <c r="C35" s="2"/>
      <c r="D35" s="2"/>
      <c r="E35" s="2"/>
      <c r="F35" s="2"/>
      <c r="G35" s="2"/>
      <c r="H35" s="2"/>
      <c r="J35" s="7" t="s">
        <v>7</v>
      </c>
    </row>
    <row r="36" ht="48.75" customHeight="1">
      <c r="A36" s="9" t="s">
        <v>2</v>
      </c>
      <c r="B36" s="9" t="s">
        <v>3</v>
      </c>
      <c r="C36" s="9" t="s">
        <v>4</v>
      </c>
      <c r="E36" s="10"/>
      <c r="F36" s="10"/>
      <c r="G36" s="11" t="s">
        <v>5</v>
      </c>
      <c r="H36" s="12" t="s">
        <v>237</v>
      </c>
      <c r="I36" s="13"/>
      <c r="J36" s="14">
        <v>1.0</v>
      </c>
      <c r="K36" s="14">
        <v>2.0</v>
      </c>
      <c r="L36" s="14">
        <v>3.0</v>
      </c>
      <c r="M36" s="11" t="s">
        <v>204</v>
      </c>
    </row>
    <row r="37" ht="48.75" customHeight="1">
      <c r="A37" s="60">
        <v>1.0</v>
      </c>
      <c r="B37" s="19" t="s">
        <v>205</v>
      </c>
      <c r="C37" s="20" t="s">
        <v>206</v>
      </c>
      <c r="D37" s="13"/>
      <c r="E37" s="37" t="s">
        <v>95</v>
      </c>
      <c r="F37" s="38">
        <v>0.7638888888888888</v>
      </c>
      <c r="G37" s="71">
        <v>0.0</v>
      </c>
      <c r="H37" s="40" t="s">
        <v>238</v>
      </c>
      <c r="I37" s="41" t="s">
        <v>205</v>
      </c>
      <c r="J37" s="72">
        <v>18.0</v>
      </c>
      <c r="K37" s="72">
        <v>19.0</v>
      </c>
      <c r="L37" s="72">
        <v>20.0</v>
      </c>
      <c r="M37" s="71">
        <v>0.0</v>
      </c>
    </row>
    <row r="38" ht="48.75" customHeight="1">
      <c r="A38" s="60">
        <v>2.0</v>
      </c>
      <c r="B38" s="19" t="s">
        <v>208</v>
      </c>
      <c r="C38" s="20" t="s">
        <v>209</v>
      </c>
      <c r="D38" s="13"/>
      <c r="E38" s="65"/>
      <c r="F38" s="65"/>
      <c r="G38" s="65"/>
      <c r="H38" s="65"/>
      <c r="I38" s="41" t="s">
        <v>219</v>
      </c>
      <c r="J38" s="65"/>
      <c r="K38" s="65"/>
      <c r="L38" s="65"/>
      <c r="M38" s="65"/>
    </row>
    <row r="39" ht="48.75" customHeight="1">
      <c r="A39" s="60">
        <v>3.0</v>
      </c>
      <c r="B39" s="19" t="s">
        <v>210</v>
      </c>
      <c r="C39" s="20" t="s">
        <v>211</v>
      </c>
      <c r="D39" s="13"/>
      <c r="E39" s="65"/>
      <c r="F39" s="65"/>
      <c r="G39" s="31"/>
      <c r="H39" s="65"/>
      <c r="I39" s="41" t="s">
        <v>218</v>
      </c>
      <c r="J39" s="31"/>
      <c r="K39" s="31"/>
      <c r="L39" s="31"/>
      <c r="M39" s="31"/>
    </row>
    <row r="40" ht="48.75" customHeight="1">
      <c r="A40" s="60">
        <v>4.0</v>
      </c>
      <c r="B40" s="19" t="s">
        <v>214</v>
      </c>
      <c r="C40" s="20" t="s">
        <v>215</v>
      </c>
      <c r="D40" s="13"/>
      <c r="E40" s="65"/>
      <c r="F40" s="65"/>
      <c r="G40" s="71">
        <v>1.0</v>
      </c>
      <c r="H40" s="65"/>
      <c r="I40" s="41" t="s">
        <v>210</v>
      </c>
      <c r="J40" s="72">
        <v>21.0</v>
      </c>
      <c r="K40" s="72">
        <v>21.0</v>
      </c>
      <c r="L40" s="72">
        <v>22.0</v>
      </c>
      <c r="M40" s="71">
        <v>3.0</v>
      </c>
    </row>
    <row r="41" ht="48.75" customHeight="1">
      <c r="A41" s="60">
        <v>5.0</v>
      </c>
      <c r="B41" s="19" t="s">
        <v>213</v>
      </c>
      <c r="C41" s="20" t="s">
        <v>217</v>
      </c>
      <c r="D41" s="13"/>
      <c r="E41" s="65"/>
      <c r="F41" s="65"/>
      <c r="G41" s="65"/>
      <c r="H41" s="65"/>
      <c r="I41" s="41" t="s">
        <v>212</v>
      </c>
      <c r="J41" s="65"/>
      <c r="K41" s="65"/>
      <c r="L41" s="65"/>
      <c r="M41" s="65"/>
    </row>
    <row r="42" ht="48.75" customHeight="1">
      <c r="A42" s="60">
        <v>6.0</v>
      </c>
      <c r="B42" s="19" t="s">
        <v>219</v>
      </c>
      <c r="C42" s="20" t="s">
        <v>220</v>
      </c>
      <c r="D42" s="13"/>
      <c r="E42" s="31"/>
      <c r="F42" s="31"/>
      <c r="G42" s="31"/>
      <c r="H42" s="31"/>
      <c r="I42" s="41" t="s">
        <v>221</v>
      </c>
      <c r="J42" s="31"/>
      <c r="K42" s="31"/>
      <c r="L42" s="31"/>
      <c r="M42" s="31"/>
    </row>
    <row r="43" ht="48.75" customHeight="1">
      <c r="A43" s="60">
        <v>7.0</v>
      </c>
      <c r="B43" s="19" t="s">
        <v>212</v>
      </c>
      <c r="C43" s="20" t="s">
        <v>222</v>
      </c>
      <c r="D43" s="13"/>
      <c r="E43" s="32" t="s">
        <v>95</v>
      </c>
      <c r="F43" s="73">
        <v>0.7986111111111112</v>
      </c>
      <c r="G43" s="74">
        <v>1.0</v>
      </c>
      <c r="H43" s="35" t="s">
        <v>239</v>
      </c>
      <c r="I43" s="19" t="s">
        <v>208</v>
      </c>
      <c r="J43" s="75">
        <v>17.0</v>
      </c>
      <c r="K43" s="75">
        <v>21.0</v>
      </c>
      <c r="L43" s="75">
        <v>21.0</v>
      </c>
      <c r="M43" s="74">
        <v>2.0</v>
      </c>
    </row>
    <row r="44" ht="48.75" customHeight="1">
      <c r="A44" s="60">
        <v>8.0</v>
      </c>
      <c r="B44" s="19" t="s">
        <v>224</v>
      </c>
      <c r="C44" s="20" t="s">
        <v>225</v>
      </c>
      <c r="D44" s="13"/>
      <c r="E44" s="65"/>
      <c r="F44" s="65"/>
      <c r="G44" s="65"/>
      <c r="H44" s="65"/>
      <c r="I44" s="19" t="s">
        <v>216</v>
      </c>
      <c r="J44" s="65"/>
      <c r="K44" s="65"/>
      <c r="L44" s="65"/>
      <c r="M44" s="65"/>
    </row>
    <row r="45" ht="48.75" customHeight="1">
      <c r="A45" s="60">
        <v>9.0</v>
      </c>
      <c r="B45" s="19" t="s">
        <v>216</v>
      </c>
      <c r="C45" s="20" t="s">
        <v>226</v>
      </c>
      <c r="D45" s="13"/>
      <c r="E45" s="65"/>
      <c r="F45" s="65"/>
      <c r="G45" s="31"/>
      <c r="H45" s="65"/>
      <c r="I45" s="19" t="s">
        <v>228</v>
      </c>
      <c r="J45" s="31"/>
      <c r="K45" s="31"/>
      <c r="L45" s="31"/>
      <c r="M45" s="31"/>
    </row>
    <row r="46" ht="48.75" customHeight="1">
      <c r="A46" s="60">
        <v>10.0</v>
      </c>
      <c r="B46" s="19" t="s">
        <v>218</v>
      </c>
      <c r="C46" s="20" t="s">
        <v>227</v>
      </c>
      <c r="D46" s="13"/>
      <c r="E46" s="65"/>
      <c r="F46" s="65"/>
      <c r="G46" s="74">
        <v>0.0</v>
      </c>
      <c r="H46" s="65"/>
      <c r="I46" s="19" t="s">
        <v>214</v>
      </c>
      <c r="J46" s="75">
        <v>21.0</v>
      </c>
      <c r="K46" s="75">
        <v>19.0</v>
      </c>
      <c r="L46" s="75">
        <v>19.0</v>
      </c>
      <c r="M46" s="74">
        <v>1.0</v>
      </c>
    </row>
    <row r="47" ht="48.75" customHeight="1">
      <c r="A47" s="60">
        <v>11.0</v>
      </c>
      <c r="B47" s="19" t="s">
        <v>228</v>
      </c>
      <c r="C47" s="20" t="s">
        <v>229</v>
      </c>
      <c r="D47" s="13"/>
      <c r="E47" s="65"/>
      <c r="F47" s="65"/>
      <c r="G47" s="65"/>
      <c r="H47" s="65"/>
      <c r="I47" s="19" t="s">
        <v>213</v>
      </c>
      <c r="J47" s="65"/>
      <c r="K47" s="65"/>
      <c r="L47" s="65"/>
      <c r="M47" s="65"/>
    </row>
    <row r="48" ht="48.75" customHeight="1">
      <c r="A48" s="60">
        <v>12.0</v>
      </c>
      <c r="B48" s="19" t="s">
        <v>221</v>
      </c>
      <c r="C48" s="20" t="s">
        <v>230</v>
      </c>
      <c r="D48" s="13"/>
      <c r="E48" s="31"/>
      <c r="F48" s="31"/>
      <c r="G48" s="31"/>
      <c r="H48" s="31"/>
      <c r="I48" s="19" t="s">
        <v>224</v>
      </c>
      <c r="J48" s="31"/>
      <c r="K48" s="31"/>
      <c r="L48" s="31"/>
      <c r="M48" s="31"/>
    </row>
    <row r="49" ht="48.75" customHeight="1">
      <c r="A49" s="6"/>
      <c r="B49" s="2"/>
      <c r="C49" s="2"/>
      <c r="D49" s="2"/>
      <c r="E49" s="2"/>
      <c r="F49" s="2"/>
      <c r="G49" s="2"/>
      <c r="H49" s="2"/>
      <c r="J49" s="7" t="s">
        <v>7</v>
      </c>
    </row>
    <row r="50" ht="48.75" customHeight="1">
      <c r="A50" s="9" t="s">
        <v>2</v>
      </c>
      <c r="B50" s="9" t="s">
        <v>3</v>
      </c>
      <c r="C50" s="9" t="s">
        <v>4</v>
      </c>
      <c r="E50" s="10"/>
      <c r="F50" s="10"/>
      <c r="G50" s="11" t="s">
        <v>5</v>
      </c>
      <c r="H50" s="12" t="s">
        <v>240</v>
      </c>
      <c r="I50" s="13"/>
      <c r="J50" s="14">
        <v>1.0</v>
      </c>
      <c r="K50" s="14">
        <v>2.0</v>
      </c>
      <c r="L50" s="14">
        <v>3.0</v>
      </c>
      <c r="M50" s="11" t="s">
        <v>204</v>
      </c>
    </row>
    <row r="51" ht="48.75" customHeight="1">
      <c r="A51" s="60">
        <v>1.0</v>
      </c>
      <c r="B51" s="19" t="s">
        <v>205</v>
      </c>
      <c r="C51" s="20" t="s">
        <v>206</v>
      </c>
      <c r="D51" s="13"/>
      <c r="E51" s="37" t="s">
        <v>95</v>
      </c>
      <c r="F51" s="38">
        <v>0.7638888888888888</v>
      </c>
      <c r="G51" s="71">
        <v>0.0</v>
      </c>
      <c r="H51" s="40" t="s">
        <v>241</v>
      </c>
      <c r="I51" s="41" t="s">
        <v>205</v>
      </c>
      <c r="J51" s="72">
        <v>21.0</v>
      </c>
      <c r="K51" s="72">
        <v>19.0</v>
      </c>
      <c r="L51" s="72">
        <v>16.0</v>
      </c>
      <c r="M51" s="71">
        <v>1.0</v>
      </c>
    </row>
    <row r="52" ht="48.75" customHeight="1">
      <c r="A52" s="60">
        <v>2.0</v>
      </c>
      <c r="B52" s="19" t="s">
        <v>208</v>
      </c>
      <c r="C52" s="20" t="s">
        <v>209</v>
      </c>
      <c r="D52" s="13"/>
      <c r="E52" s="65"/>
      <c r="F52" s="65"/>
      <c r="G52" s="65"/>
      <c r="H52" s="65"/>
      <c r="I52" s="41" t="s">
        <v>224</v>
      </c>
      <c r="J52" s="65"/>
      <c r="K52" s="65"/>
      <c r="L52" s="65"/>
      <c r="M52" s="65"/>
    </row>
    <row r="53" ht="48.75" customHeight="1">
      <c r="A53" s="60">
        <v>3.0</v>
      </c>
      <c r="B53" s="19" t="s">
        <v>210</v>
      </c>
      <c r="C53" s="20" t="s">
        <v>211</v>
      </c>
      <c r="D53" s="13"/>
      <c r="E53" s="65"/>
      <c r="F53" s="65"/>
      <c r="G53" s="31"/>
      <c r="H53" s="65"/>
      <c r="I53" s="41" t="s">
        <v>221</v>
      </c>
      <c r="J53" s="31"/>
      <c r="K53" s="31"/>
      <c r="L53" s="31"/>
      <c r="M53" s="31"/>
    </row>
    <row r="54" ht="48.75" customHeight="1">
      <c r="A54" s="60">
        <v>4.0</v>
      </c>
      <c r="B54" s="19" t="s">
        <v>214</v>
      </c>
      <c r="C54" s="20" t="s">
        <v>215</v>
      </c>
      <c r="D54" s="13"/>
      <c r="E54" s="65"/>
      <c r="F54" s="65"/>
      <c r="G54" s="71">
        <v>1.0</v>
      </c>
      <c r="H54" s="65"/>
      <c r="I54" s="41" t="s">
        <v>208</v>
      </c>
      <c r="J54" s="72">
        <v>16.0</v>
      </c>
      <c r="K54" s="72">
        <v>21.0</v>
      </c>
      <c r="L54" s="72">
        <v>21.0</v>
      </c>
      <c r="M54" s="71">
        <v>2.0</v>
      </c>
    </row>
    <row r="55" ht="48.75" customHeight="1">
      <c r="A55" s="60">
        <v>5.0</v>
      </c>
      <c r="B55" s="19" t="s">
        <v>213</v>
      </c>
      <c r="C55" s="20" t="s">
        <v>217</v>
      </c>
      <c r="D55" s="13"/>
      <c r="E55" s="65"/>
      <c r="F55" s="65"/>
      <c r="G55" s="65"/>
      <c r="H55" s="65"/>
      <c r="I55" s="41" t="s">
        <v>212</v>
      </c>
      <c r="J55" s="65"/>
      <c r="K55" s="65"/>
      <c r="L55" s="65"/>
      <c r="M55" s="65"/>
    </row>
    <row r="56" ht="48.75" customHeight="1">
      <c r="A56" s="60">
        <v>6.0</v>
      </c>
      <c r="B56" s="19" t="s">
        <v>219</v>
      </c>
      <c r="C56" s="20" t="s">
        <v>220</v>
      </c>
      <c r="D56" s="13"/>
      <c r="E56" s="31"/>
      <c r="F56" s="31"/>
      <c r="G56" s="31"/>
      <c r="H56" s="31"/>
      <c r="I56" s="41" t="s">
        <v>218</v>
      </c>
      <c r="J56" s="31"/>
      <c r="K56" s="31"/>
      <c r="L56" s="31"/>
      <c r="M56" s="31"/>
    </row>
    <row r="57" ht="48.75" customHeight="1">
      <c r="A57" s="60">
        <v>7.0</v>
      </c>
      <c r="B57" s="19" t="s">
        <v>212</v>
      </c>
      <c r="C57" s="20" t="s">
        <v>222</v>
      </c>
      <c r="D57" s="13"/>
      <c r="E57" s="32" t="s">
        <v>95</v>
      </c>
      <c r="F57" s="73">
        <v>0.7986111111111112</v>
      </c>
      <c r="G57" s="74">
        <v>1.0</v>
      </c>
      <c r="H57" s="35" t="s">
        <v>242</v>
      </c>
      <c r="I57" s="19" t="s">
        <v>210</v>
      </c>
      <c r="J57" s="75">
        <v>21.0</v>
      </c>
      <c r="K57" s="75">
        <v>21.0</v>
      </c>
      <c r="L57" s="75">
        <v>15.0</v>
      </c>
      <c r="M57" s="74">
        <v>2.0</v>
      </c>
    </row>
    <row r="58" ht="48.75" customHeight="1">
      <c r="A58" s="60">
        <v>8.0</v>
      </c>
      <c r="B58" s="19" t="s">
        <v>224</v>
      </c>
      <c r="C58" s="20" t="s">
        <v>225</v>
      </c>
      <c r="D58" s="13"/>
      <c r="E58" s="65"/>
      <c r="F58" s="65"/>
      <c r="G58" s="65"/>
      <c r="H58" s="65"/>
      <c r="I58" s="19" t="s">
        <v>214</v>
      </c>
      <c r="J58" s="65"/>
      <c r="K58" s="65"/>
      <c r="L58" s="65"/>
      <c r="M58" s="65"/>
    </row>
    <row r="59" ht="48.75" customHeight="1">
      <c r="A59" s="60">
        <v>9.0</v>
      </c>
      <c r="B59" s="19" t="s">
        <v>216</v>
      </c>
      <c r="C59" s="20" t="s">
        <v>226</v>
      </c>
      <c r="D59" s="13"/>
      <c r="E59" s="65"/>
      <c r="F59" s="65"/>
      <c r="G59" s="31"/>
      <c r="H59" s="65"/>
      <c r="I59" s="19" t="s">
        <v>219</v>
      </c>
      <c r="J59" s="31"/>
      <c r="K59" s="31"/>
      <c r="L59" s="31"/>
      <c r="M59" s="31"/>
    </row>
    <row r="60" ht="48.75" customHeight="1">
      <c r="A60" s="60">
        <v>10.0</v>
      </c>
      <c r="B60" s="19" t="s">
        <v>218</v>
      </c>
      <c r="C60" s="20" t="s">
        <v>227</v>
      </c>
      <c r="D60" s="13"/>
      <c r="E60" s="65"/>
      <c r="F60" s="65"/>
      <c r="G60" s="74">
        <v>0.0</v>
      </c>
      <c r="H60" s="65"/>
      <c r="I60" s="19" t="s">
        <v>213</v>
      </c>
      <c r="J60" s="75">
        <v>12.0</v>
      </c>
      <c r="K60" s="75">
        <v>17.0</v>
      </c>
      <c r="L60" s="75">
        <v>21.0</v>
      </c>
      <c r="M60" s="74">
        <v>1.0</v>
      </c>
    </row>
    <row r="61" ht="48.75" customHeight="1">
      <c r="A61" s="60">
        <v>11.0</v>
      </c>
      <c r="B61" s="19" t="s">
        <v>228</v>
      </c>
      <c r="C61" s="20" t="s">
        <v>229</v>
      </c>
      <c r="D61" s="13"/>
      <c r="E61" s="65"/>
      <c r="F61" s="65"/>
      <c r="G61" s="65"/>
      <c r="H61" s="65"/>
      <c r="I61" s="19" t="s">
        <v>216</v>
      </c>
      <c r="J61" s="65"/>
      <c r="K61" s="65"/>
      <c r="L61" s="65"/>
      <c r="M61" s="65"/>
    </row>
    <row r="62" ht="48.75" customHeight="1">
      <c r="A62" s="60">
        <v>12.0</v>
      </c>
      <c r="B62" s="19" t="s">
        <v>221</v>
      </c>
      <c r="C62" s="20" t="s">
        <v>230</v>
      </c>
      <c r="D62" s="13"/>
      <c r="E62" s="31"/>
      <c r="F62" s="31"/>
      <c r="G62" s="31"/>
      <c r="H62" s="31"/>
      <c r="I62" s="19" t="s">
        <v>228</v>
      </c>
      <c r="J62" s="31"/>
      <c r="K62" s="31"/>
      <c r="L62" s="31"/>
      <c r="M62" s="31"/>
    </row>
    <row r="63" ht="48.75" customHeight="1">
      <c r="A63" s="6"/>
      <c r="B63" s="2"/>
      <c r="C63" s="2"/>
      <c r="D63" s="2"/>
      <c r="E63" s="2"/>
      <c r="F63" s="2"/>
      <c r="G63" s="2"/>
      <c r="H63" s="2"/>
      <c r="J63" s="7" t="s">
        <v>7</v>
      </c>
    </row>
    <row r="64" ht="48.75" customHeight="1">
      <c r="A64" s="9" t="s">
        <v>2</v>
      </c>
      <c r="B64" s="9" t="s">
        <v>3</v>
      </c>
      <c r="C64" s="9" t="s">
        <v>4</v>
      </c>
      <c r="E64" s="10"/>
      <c r="F64" s="10"/>
      <c r="G64" s="11" t="s">
        <v>5</v>
      </c>
      <c r="H64" s="12" t="s">
        <v>243</v>
      </c>
      <c r="I64" s="13"/>
      <c r="J64" s="14">
        <v>1.0</v>
      </c>
      <c r="K64" s="14">
        <v>2.0</v>
      </c>
      <c r="L64" s="14">
        <v>3.0</v>
      </c>
      <c r="M64" s="11" t="s">
        <v>204</v>
      </c>
    </row>
    <row r="65" ht="48.75" customHeight="1">
      <c r="A65" s="60">
        <v>1.0</v>
      </c>
      <c r="B65" s="19" t="s">
        <v>205</v>
      </c>
      <c r="C65" s="20" t="s">
        <v>206</v>
      </c>
      <c r="D65" s="13"/>
      <c r="E65" s="37" t="s">
        <v>95</v>
      </c>
      <c r="F65" s="38">
        <v>0.7638888888888888</v>
      </c>
      <c r="G65" s="71">
        <v>0.0</v>
      </c>
      <c r="H65" s="40" t="s">
        <v>244</v>
      </c>
      <c r="I65" s="41" t="s">
        <v>205</v>
      </c>
      <c r="J65" s="72">
        <v>10.0</v>
      </c>
      <c r="K65" s="72">
        <v>12.0</v>
      </c>
      <c r="L65" s="72">
        <v>16.0</v>
      </c>
      <c r="M65" s="71">
        <v>0.0</v>
      </c>
    </row>
    <row r="66" ht="48.75" customHeight="1">
      <c r="A66" s="60">
        <v>2.0</v>
      </c>
      <c r="B66" s="19" t="s">
        <v>208</v>
      </c>
      <c r="C66" s="20" t="s">
        <v>209</v>
      </c>
      <c r="D66" s="13"/>
      <c r="E66" s="65"/>
      <c r="F66" s="65"/>
      <c r="G66" s="65"/>
      <c r="H66" s="65"/>
      <c r="I66" s="41" t="s">
        <v>216</v>
      </c>
      <c r="J66" s="65"/>
      <c r="K66" s="65"/>
      <c r="L66" s="65"/>
      <c r="M66" s="65"/>
    </row>
    <row r="67" ht="48.75" customHeight="1">
      <c r="A67" s="60">
        <v>3.0</v>
      </c>
      <c r="B67" s="19" t="s">
        <v>210</v>
      </c>
      <c r="C67" s="20" t="s">
        <v>211</v>
      </c>
      <c r="D67" s="13"/>
      <c r="E67" s="65"/>
      <c r="F67" s="65"/>
      <c r="G67" s="31"/>
      <c r="H67" s="65"/>
      <c r="I67" s="41" t="s">
        <v>228</v>
      </c>
      <c r="J67" s="31"/>
      <c r="K67" s="31"/>
      <c r="L67" s="31"/>
      <c r="M67" s="31"/>
    </row>
    <row r="68" ht="48.75" customHeight="1">
      <c r="A68" s="60">
        <v>4.0</v>
      </c>
      <c r="B68" s="19" t="s">
        <v>214</v>
      </c>
      <c r="C68" s="20" t="s">
        <v>215</v>
      </c>
      <c r="D68" s="13"/>
      <c r="E68" s="65"/>
      <c r="F68" s="65"/>
      <c r="G68" s="71">
        <v>1.0</v>
      </c>
      <c r="H68" s="65"/>
      <c r="I68" s="41" t="s">
        <v>213</v>
      </c>
      <c r="J68" s="72">
        <v>21.0</v>
      </c>
      <c r="K68" s="72">
        <v>21.0</v>
      </c>
      <c r="L68" s="72">
        <v>21.0</v>
      </c>
      <c r="M68" s="71">
        <v>3.0</v>
      </c>
    </row>
    <row r="69" ht="48.75" customHeight="1">
      <c r="A69" s="60">
        <v>5.0</v>
      </c>
      <c r="B69" s="19" t="s">
        <v>213</v>
      </c>
      <c r="C69" s="20" t="s">
        <v>217</v>
      </c>
      <c r="D69" s="13"/>
      <c r="E69" s="65"/>
      <c r="F69" s="65"/>
      <c r="G69" s="65"/>
      <c r="H69" s="65"/>
      <c r="I69" s="41" t="s">
        <v>218</v>
      </c>
      <c r="J69" s="65"/>
      <c r="K69" s="65"/>
      <c r="L69" s="65"/>
      <c r="M69" s="65"/>
    </row>
    <row r="70" ht="48.75" customHeight="1">
      <c r="A70" s="60">
        <v>6.0</v>
      </c>
      <c r="B70" s="19" t="s">
        <v>219</v>
      </c>
      <c r="C70" s="20" t="s">
        <v>220</v>
      </c>
      <c r="D70" s="13"/>
      <c r="E70" s="31"/>
      <c r="F70" s="31"/>
      <c r="G70" s="31"/>
      <c r="H70" s="31"/>
      <c r="I70" s="41" t="s">
        <v>221</v>
      </c>
      <c r="J70" s="31"/>
      <c r="K70" s="31"/>
      <c r="L70" s="31"/>
      <c r="M70" s="31"/>
    </row>
    <row r="71" ht="48.75" customHeight="1">
      <c r="A71" s="60">
        <v>7.0</v>
      </c>
      <c r="B71" s="19" t="s">
        <v>212</v>
      </c>
      <c r="C71" s="20" t="s">
        <v>222</v>
      </c>
      <c r="D71" s="13"/>
      <c r="E71" s="32" t="s">
        <v>95</v>
      </c>
      <c r="F71" s="73">
        <v>0.7986111111111112</v>
      </c>
      <c r="G71" s="74">
        <v>1.0</v>
      </c>
      <c r="H71" s="35" t="s">
        <v>245</v>
      </c>
      <c r="I71" s="19" t="s">
        <v>208</v>
      </c>
      <c r="J71" s="75">
        <v>21.0</v>
      </c>
      <c r="K71" s="75">
        <v>12.0</v>
      </c>
      <c r="L71" s="75">
        <v>21.0</v>
      </c>
      <c r="M71" s="74">
        <v>2.0</v>
      </c>
    </row>
    <row r="72" ht="48.75" customHeight="1">
      <c r="A72" s="60">
        <v>8.0</v>
      </c>
      <c r="B72" s="19" t="s">
        <v>224</v>
      </c>
      <c r="C72" s="20" t="s">
        <v>225</v>
      </c>
      <c r="D72" s="13"/>
      <c r="E72" s="65"/>
      <c r="F72" s="65"/>
      <c r="G72" s="65"/>
      <c r="H72" s="65"/>
      <c r="I72" s="19" t="s">
        <v>214</v>
      </c>
      <c r="J72" s="65"/>
      <c r="K72" s="65"/>
      <c r="L72" s="65"/>
      <c r="M72" s="65"/>
    </row>
    <row r="73" ht="48.75" customHeight="1">
      <c r="A73" s="60">
        <v>9.0</v>
      </c>
      <c r="B73" s="19" t="s">
        <v>216</v>
      </c>
      <c r="C73" s="20" t="s">
        <v>226</v>
      </c>
      <c r="D73" s="13"/>
      <c r="E73" s="65"/>
      <c r="F73" s="65"/>
      <c r="G73" s="31"/>
      <c r="H73" s="65"/>
      <c r="I73" s="19" t="s">
        <v>224</v>
      </c>
      <c r="J73" s="31"/>
      <c r="K73" s="31"/>
      <c r="L73" s="31"/>
      <c r="M73" s="31"/>
    </row>
    <row r="74" ht="48.75" customHeight="1">
      <c r="A74" s="60">
        <v>10.0</v>
      </c>
      <c r="B74" s="19" t="s">
        <v>218</v>
      </c>
      <c r="C74" s="20" t="s">
        <v>227</v>
      </c>
      <c r="D74" s="13"/>
      <c r="E74" s="65"/>
      <c r="F74" s="65"/>
      <c r="G74" s="74">
        <v>0.0</v>
      </c>
      <c r="H74" s="65"/>
      <c r="I74" s="19" t="s">
        <v>210</v>
      </c>
      <c r="J74" s="75">
        <v>12.0</v>
      </c>
      <c r="K74" s="75">
        <v>21.0</v>
      </c>
      <c r="L74" s="75">
        <v>16.0</v>
      </c>
      <c r="M74" s="74">
        <v>1.0</v>
      </c>
    </row>
    <row r="75" ht="48.75" customHeight="1">
      <c r="A75" s="60">
        <v>11.0</v>
      </c>
      <c r="B75" s="19" t="s">
        <v>228</v>
      </c>
      <c r="C75" s="20" t="s">
        <v>229</v>
      </c>
      <c r="D75" s="13"/>
      <c r="E75" s="65"/>
      <c r="F75" s="65"/>
      <c r="G75" s="65"/>
      <c r="H75" s="65"/>
      <c r="I75" s="19" t="s">
        <v>219</v>
      </c>
      <c r="J75" s="65"/>
      <c r="K75" s="65"/>
      <c r="L75" s="65"/>
      <c r="M75" s="65"/>
    </row>
    <row r="76" ht="48.75" customHeight="1">
      <c r="A76" s="60">
        <v>12.0</v>
      </c>
      <c r="B76" s="19" t="s">
        <v>221</v>
      </c>
      <c r="C76" s="20" t="s">
        <v>230</v>
      </c>
      <c r="D76" s="13"/>
      <c r="E76" s="31"/>
      <c r="F76" s="31"/>
      <c r="G76" s="31"/>
      <c r="H76" s="31"/>
      <c r="I76" s="19" t="s">
        <v>212</v>
      </c>
      <c r="J76" s="31"/>
      <c r="K76" s="31"/>
      <c r="L76" s="31"/>
      <c r="M76" s="31"/>
    </row>
    <row r="77" ht="48.75" customHeight="1">
      <c r="A77" s="6"/>
      <c r="B77" s="2"/>
      <c r="C77" s="2"/>
      <c r="D77" s="2"/>
      <c r="E77" s="2"/>
      <c r="F77" s="2"/>
      <c r="G77" s="2"/>
      <c r="H77" s="2"/>
      <c r="J77" s="7" t="s">
        <v>7</v>
      </c>
    </row>
    <row r="78" ht="48.75" customHeight="1">
      <c r="A78" s="9" t="s">
        <v>2</v>
      </c>
      <c r="B78" s="9" t="s">
        <v>3</v>
      </c>
      <c r="C78" s="9" t="s">
        <v>4</v>
      </c>
      <c r="E78" s="10"/>
      <c r="F78" s="10"/>
      <c r="G78" s="11" t="s">
        <v>5</v>
      </c>
      <c r="H78" s="12" t="s">
        <v>246</v>
      </c>
      <c r="I78" s="13"/>
      <c r="J78" s="14">
        <v>1.0</v>
      </c>
      <c r="K78" s="14">
        <v>2.0</v>
      </c>
      <c r="L78" s="14">
        <v>3.0</v>
      </c>
      <c r="M78" s="11" t="s">
        <v>204</v>
      </c>
    </row>
    <row r="79" ht="48.75" customHeight="1">
      <c r="A79" s="60">
        <v>1.0</v>
      </c>
      <c r="B79" s="19" t="s">
        <v>205</v>
      </c>
      <c r="C79" s="20" t="s">
        <v>206</v>
      </c>
      <c r="D79" s="13"/>
      <c r="E79" s="37" t="s">
        <v>95</v>
      </c>
      <c r="F79" s="38">
        <v>0.7638888888888888</v>
      </c>
      <c r="G79" s="71">
        <v>0.0</v>
      </c>
      <c r="H79" s="40" t="s">
        <v>247</v>
      </c>
      <c r="I79" s="41" t="s">
        <v>205</v>
      </c>
      <c r="J79" s="72">
        <v>22.0</v>
      </c>
      <c r="K79" s="72">
        <v>17.0</v>
      </c>
      <c r="L79" s="72">
        <v>18.0</v>
      </c>
      <c r="M79" s="71">
        <v>0.0</v>
      </c>
    </row>
    <row r="80" ht="48.75" customHeight="1">
      <c r="A80" s="60">
        <v>2.0</v>
      </c>
      <c r="B80" s="19" t="s">
        <v>208</v>
      </c>
      <c r="C80" s="20" t="s">
        <v>209</v>
      </c>
      <c r="D80" s="13"/>
      <c r="E80" s="65"/>
      <c r="F80" s="65"/>
      <c r="G80" s="65"/>
      <c r="H80" s="65"/>
      <c r="I80" s="41" t="s">
        <v>212</v>
      </c>
      <c r="J80" s="65"/>
      <c r="K80" s="65"/>
      <c r="L80" s="65"/>
      <c r="M80" s="65"/>
    </row>
    <row r="81" ht="48.75" customHeight="1">
      <c r="A81" s="60">
        <v>3.0</v>
      </c>
      <c r="B81" s="19" t="s">
        <v>210</v>
      </c>
      <c r="C81" s="20" t="s">
        <v>211</v>
      </c>
      <c r="D81" s="13"/>
      <c r="E81" s="65"/>
      <c r="F81" s="65"/>
      <c r="G81" s="31"/>
      <c r="H81" s="65"/>
      <c r="I81" s="41" t="s">
        <v>221</v>
      </c>
      <c r="J81" s="31"/>
      <c r="K81" s="31"/>
      <c r="L81" s="31"/>
      <c r="M81" s="31"/>
    </row>
    <row r="82" ht="48.75" customHeight="1">
      <c r="A82" s="60">
        <v>4.0</v>
      </c>
      <c r="B82" s="19" t="s">
        <v>214</v>
      </c>
      <c r="C82" s="20" t="s">
        <v>215</v>
      </c>
      <c r="D82" s="13"/>
      <c r="E82" s="65"/>
      <c r="F82" s="65"/>
      <c r="G82" s="71">
        <v>1.0</v>
      </c>
      <c r="H82" s="65"/>
      <c r="I82" s="41" t="s">
        <v>208</v>
      </c>
      <c r="J82" s="72">
        <v>23.0</v>
      </c>
      <c r="K82" s="72">
        <v>21.0</v>
      </c>
      <c r="L82" s="72">
        <v>21.0</v>
      </c>
      <c r="M82" s="71">
        <v>3.0</v>
      </c>
    </row>
    <row r="83" ht="48.75" customHeight="1">
      <c r="A83" s="60">
        <v>5.0</v>
      </c>
      <c r="B83" s="19" t="s">
        <v>213</v>
      </c>
      <c r="C83" s="20" t="s">
        <v>217</v>
      </c>
      <c r="D83" s="13"/>
      <c r="E83" s="65"/>
      <c r="F83" s="65"/>
      <c r="G83" s="65"/>
      <c r="H83" s="65"/>
      <c r="I83" s="41" t="s">
        <v>210</v>
      </c>
      <c r="J83" s="65"/>
      <c r="K83" s="65"/>
      <c r="L83" s="65"/>
      <c r="M83" s="65"/>
    </row>
    <row r="84" ht="48.75" customHeight="1">
      <c r="A84" s="60">
        <v>6.0</v>
      </c>
      <c r="B84" s="19" t="s">
        <v>219</v>
      </c>
      <c r="C84" s="20" t="s">
        <v>220</v>
      </c>
      <c r="D84" s="13"/>
      <c r="E84" s="31"/>
      <c r="F84" s="31"/>
      <c r="G84" s="31"/>
      <c r="H84" s="31"/>
      <c r="I84" s="41" t="s">
        <v>224</v>
      </c>
      <c r="J84" s="31"/>
      <c r="K84" s="31"/>
      <c r="L84" s="31"/>
      <c r="M84" s="31"/>
    </row>
    <row r="85" ht="48.75" customHeight="1">
      <c r="A85" s="60">
        <v>7.0</v>
      </c>
      <c r="B85" s="19" t="s">
        <v>212</v>
      </c>
      <c r="C85" s="20" t="s">
        <v>222</v>
      </c>
      <c r="D85" s="13"/>
      <c r="E85" s="32" t="s">
        <v>95</v>
      </c>
      <c r="F85" s="73">
        <v>0.7986111111111112</v>
      </c>
      <c r="G85" s="74">
        <v>0.0</v>
      </c>
      <c r="H85" s="35" t="s">
        <v>248</v>
      </c>
      <c r="I85" s="19" t="s">
        <v>214</v>
      </c>
      <c r="J85" s="75">
        <v>15.0</v>
      </c>
      <c r="K85" s="75">
        <v>17.0</v>
      </c>
      <c r="L85" s="75">
        <v>18.0</v>
      </c>
      <c r="M85" s="74">
        <v>0.0</v>
      </c>
    </row>
    <row r="86" ht="48.75" customHeight="1">
      <c r="A86" s="60">
        <v>8.0</v>
      </c>
      <c r="B86" s="19" t="s">
        <v>224</v>
      </c>
      <c r="C86" s="20" t="s">
        <v>225</v>
      </c>
      <c r="D86" s="13"/>
      <c r="E86" s="65"/>
      <c r="F86" s="65"/>
      <c r="G86" s="65"/>
      <c r="H86" s="65"/>
      <c r="I86" s="19" t="s">
        <v>219</v>
      </c>
      <c r="J86" s="65"/>
      <c r="K86" s="65"/>
      <c r="L86" s="65"/>
      <c r="M86" s="65"/>
    </row>
    <row r="87" ht="48.75" customHeight="1">
      <c r="A87" s="60">
        <v>9.0</v>
      </c>
      <c r="B87" s="19" t="s">
        <v>216</v>
      </c>
      <c r="C87" s="20" t="s">
        <v>226</v>
      </c>
      <c r="D87" s="13"/>
      <c r="E87" s="65"/>
      <c r="F87" s="65"/>
      <c r="G87" s="31"/>
      <c r="H87" s="65"/>
      <c r="I87" s="19" t="s">
        <v>228</v>
      </c>
      <c r="J87" s="31"/>
      <c r="K87" s="31"/>
      <c r="L87" s="31"/>
      <c r="M87" s="31"/>
    </row>
    <row r="88" ht="48.75" customHeight="1">
      <c r="A88" s="60">
        <v>10.0</v>
      </c>
      <c r="B88" s="19" t="s">
        <v>218</v>
      </c>
      <c r="C88" s="20" t="s">
        <v>227</v>
      </c>
      <c r="D88" s="13"/>
      <c r="E88" s="65"/>
      <c r="F88" s="65"/>
      <c r="G88" s="74">
        <v>1.0</v>
      </c>
      <c r="H88" s="65"/>
      <c r="I88" s="19" t="s">
        <v>213</v>
      </c>
      <c r="J88" s="75">
        <v>21.0</v>
      </c>
      <c r="K88" s="75">
        <v>21.0</v>
      </c>
      <c r="L88" s="75">
        <v>21.0</v>
      </c>
      <c r="M88" s="74">
        <v>3.0</v>
      </c>
    </row>
    <row r="89" ht="48.75" customHeight="1">
      <c r="A89" s="60">
        <v>11.0</v>
      </c>
      <c r="B89" s="19" t="s">
        <v>228</v>
      </c>
      <c r="C89" s="20" t="s">
        <v>229</v>
      </c>
      <c r="D89" s="13"/>
      <c r="E89" s="65"/>
      <c r="F89" s="65"/>
      <c r="G89" s="65"/>
      <c r="H89" s="65"/>
      <c r="I89" s="19" t="s">
        <v>216</v>
      </c>
      <c r="J89" s="65"/>
      <c r="K89" s="65"/>
      <c r="L89" s="65"/>
      <c r="M89" s="65"/>
    </row>
    <row r="90" ht="48.75" customHeight="1">
      <c r="A90" s="60">
        <v>12.0</v>
      </c>
      <c r="B90" s="19" t="s">
        <v>221</v>
      </c>
      <c r="C90" s="20" t="s">
        <v>230</v>
      </c>
      <c r="D90" s="13"/>
      <c r="E90" s="31"/>
      <c r="F90" s="31"/>
      <c r="G90" s="31"/>
      <c r="H90" s="31"/>
      <c r="I90" s="19" t="s">
        <v>218</v>
      </c>
      <c r="J90" s="31"/>
      <c r="K90" s="31"/>
      <c r="L90" s="31"/>
      <c r="M90" s="31"/>
    </row>
    <row r="91" ht="48.75" customHeight="1">
      <c r="A91" s="6"/>
      <c r="B91" s="2"/>
      <c r="C91" s="2"/>
      <c r="D91" s="2"/>
      <c r="E91" s="2"/>
      <c r="F91" s="2"/>
      <c r="G91" s="2"/>
      <c r="H91" s="2"/>
      <c r="J91" s="7" t="s">
        <v>7</v>
      </c>
    </row>
    <row r="92" ht="48.75" customHeight="1">
      <c r="A92" s="9" t="s">
        <v>2</v>
      </c>
      <c r="B92" s="9" t="s">
        <v>3</v>
      </c>
      <c r="C92" s="9" t="s">
        <v>4</v>
      </c>
      <c r="E92" s="10"/>
      <c r="F92" s="10"/>
      <c r="G92" s="11" t="s">
        <v>5</v>
      </c>
      <c r="H92" s="12" t="s">
        <v>249</v>
      </c>
      <c r="I92" s="13"/>
      <c r="J92" s="14">
        <v>1.0</v>
      </c>
      <c r="K92" s="14">
        <v>2.0</v>
      </c>
      <c r="L92" s="14">
        <v>3.0</v>
      </c>
      <c r="M92" s="11" t="s">
        <v>204</v>
      </c>
    </row>
    <row r="93" ht="48.75" customHeight="1">
      <c r="A93" s="60">
        <v>1.0</v>
      </c>
      <c r="B93" s="19" t="s">
        <v>205</v>
      </c>
      <c r="C93" s="20" t="s">
        <v>206</v>
      </c>
      <c r="D93" s="13"/>
      <c r="E93" s="37" t="s">
        <v>95</v>
      </c>
      <c r="F93" s="38">
        <v>0.7638888888888888</v>
      </c>
      <c r="G93" s="71">
        <v>1.0</v>
      </c>
      <c r="H93" s="40" t="s">
        <v>250</v>
      </c>
      <c r="I93" s="41" t="s">
        <v>205</v>
      </c>
      <c r="J93" s="72">
        <v>21.0</v>
      </c>
      <c r="K93" s="72">
        <v>21.0</v>
      </c>
      <c r="L93" s="72">
        <v>21.0</v>
      </c>
      <c r="M93" s="71">
        <v>3.0</v>
      </c>
    </row>
    <row r="94" ht="48.75" customHeight="1">
      <c r="A94" s="60">
        <v>2.0</v>
      </c>
      <c r="B94" s="19" t="s">
        <v>208</v>
      </c>
      <c r="C94" s="20" t="s">
        <v>209</v>
      </c>
      <c r="D94" s="13"/>
      <c r="E94" s="65"/>
      <c r="F94" s="65"/>
      <c r="G94" s="65"/>
      <c r="H94" s="65"/>
      <c r="I94" s="41" t="s">
        <v>213</v>
      </c>
      <c r="J94" s="65"/>
      <c r="K94" s="65"/>
      <c r="L94" s="65"/>
      <c r="M94" s="65"/>
    </row>
    <row r="95" ht="48.75" customHeight="1">
      <c r="A95" s="60">
        <v>3.0</v>
      </c>
      <c r="B95" s="19" t="s">
        <v>210</v>
      </c>
      <c r="C95" s="20" t="s">
        <v>211</v>
      </c>
      <c r="D95" s="13"/>
      <c r="E95" s="65"/>
      <c r="F95" s="65"/>
      <c r="G95" s="31"/>
      <c r="H95" s="65"/>
      <c r="I95" s="41" t="s">
        <v>216</v>
      </c>
      <c r="J95" s="31"/>
      <c r="K95" s="31"/>
      <c r="L95" s="31"/>
      <c r="M95" s="31"/>
    </row>
    <row r="96" ht="48.75" customHeight="1">
      <c r="A96" s="60">
        <v>4.0</v>
      </c>
      <c r="B96" s="19" t="s">
        <v>214</v>
      </c>
      <c r="C96" s="20" t="s">
        <v>215</v>
      </c>
      <c r="D96" s="13"/>
      <c r="E96" s="65"/>
      <c r="F96" s="65"/>
      <c r="G96" s="71">
        <v>0.0</v>
      </c>
      <c r="H96" s="65"/>
      <c r="I96" s="41" t="s">
        <v>208</v>
      </c>
      <c r="J96" s="72">
        <v>18.0</v>
      </c>
      <c r="K96" s="72">
        <v>13.0</v>
      </c>
      <c r="L96" s="72">
        <v>15.0</v>
      </c>
      <c r="M96" s="71">
        <v>0.0</v>
      </c>
    </row>
    <row r="97" ht="48.75" customHeight="1">
      <c r="A97" s="60">
        <v>5.0</v>
      </c>
      <c r="B97" s="19" t="s">
        <v>213</v>
      </c>
      <c r="C97" s="20" t="s">
        <v>217</v>
      </c>
      <c r="D97" s="13"/>
      <c r="E97" s="65"/>
      <c r="F97" s="65"/>
      <c r="G97" s="65"/>
      <c r="H97" s="65"/>
      <c r="I97" s="41" t="s">
        <v>219</v>
      </c>
      <c r="J97" s="65"/>
      <c r="K97" s="65"/>
      <c r="L97" s="65"/>
      <c r="M97" s="65"/>
    </row>
    <row r="98" ht="48.75" customHeight="1">
      <c r="A98" s="60">
        <v>6.0</v>
      </c>
      <c r="B98" s="19" t="s">
        <v>219</v>
      </c>
      <c r="C98" s="20" t="s">
        <v>220</v>
      </c>
      <c r="D98" s="13"/>
      <c r="E98" s="31"/>
      <c r="F98" s="31"/>
      <c r="G98" s="31"/>
      <c r="H98" s="31"/>
      <c r="I98" s="41" t="s">
        <v>218</v>
      </c>
      <c r="J98" s="31"/>
      <c r="K98" s="31"/>
      <c r="L98" s="31"/>
      <c r="M98" s="31"/>
    </row>
    <row r="99" ht="48.75" customHeight="1">
      <c r="A99" s="60">
        <v>7.0</v>
      </c>
      <c r="B99" s="19" t="s">
        <v>212</v>
      </c>
      <c r="C99" s="20" t="s">
        <v>222</v>
      </c>
      <c r="D99" s="13"/>
      <c r="E99" s="32" t="s">
        <v>95</v>
      </c>
      <c r="F99" s="73">
        <v>0.7986111111111112</v>
      </c>
      <c r="G99" s="74">
        <v>0.0</v>
      </c>
      <c r="H99" s="35" t="s">
        <v>251</v>
      </c>
      <c r="I99" s="19" t="s">
        <v>210</v>
      </c>
      <c r="J99" s="75">
        <v>18.0</v>
      </c>
      <c r="K99" s="75">
        <v>22.0</v>
      </c>
      <c r="L99" s="75">
        <v>16.0</v>
      </c>
      <c r="M99" s="74">
        <v>1.0</v>
      </c>
    </row>
    <row r="100" ht="48.75" customHeight="1">
      <c r="A100" s="60">
        <v>8.0</v>
      </c>
      <c r="B100" s="19" t="s">
        <v>224</v>
      </c>
      <c r="C100" s="20" t="s">
        <v>225</v>
      </c>
      <c r="D100" s="13"/>
      <c r="E100" s="65"/>
      <c r="F100" s="65"/>
      <c r="G100" s="65"/>
      <c r="H100" s="65"/>
      <c r="I100" s="19" t="s">
        <v>224</v>
      </c>
      <c r="J100" s="65"/>
      <c r="K100" s="65"/>
      <c r="L100" s="65"/>
      <c r="M100" s="65"/>
    </row>
    <row r="101" ht="48.75" customHeight="1">
      <c r="A101" s="60">
        <v>9.0</v>
      </c>
      <c r="B101" s="19" t="s">
        <v>216</v>
      </c>
      <c r="C101" s="20" t="s">
        <v>226</v>
      </c>
      <c r="D101" s="13"/>
      <c r="E101" s="65"/>
      <c r="F101" s="65"/>
      <c r="G101" s="31"/>
      <c r="H101" s="65"/>
      <c r="I101" s="19" t="s">
        <v>221</v>
      </c>
      <c r="J101" s="31"/>
      <c r="K101" s="31"/>
      <c r="L101" s="31"/>
      <c r="M101" s="31"/>
    </row>
    <row r="102" ht="48.75" customHeight="1">
      <c r="A102" s="60">
        <v>10.0</v>
      </c>
      <c r="B102" s="19" t="s">
        <v>218</v>
      </c>
      <c r="C102" s="20" t="s">
        <v>227</v>
      </c>
      <c r="D102" s="13"/>
      <c r="E102" s="65"/>
      <c r="F102" s="65"/>
      <c r="G102" s="74">
        <v>1.0</v>
      </c>
      <c r="H102" s="65"/>
      <c r="I102" s="19" t="s">
        <v>214</v>
      </c>
      <c r="J102" s="75">
        <v>21.0</v>
      </c>
      <c r="K102" s="75">
        <v>20.0</v>
      </c>
      <c r="L102" s="75">
        <v>21.0</v>
      </c>
      <c r="M102" s="74">
        <v>2.0</v>
      </c>
    </row>
    <row r="103" ht="48.75" customHeight="1">
      <c r="A103" s="60">
        <v>11.0</v>
      </c>
      <c r="B103" s="19" t="s">
        <v>228</v>
      </c>
      <c r="C103" s="20" t="s">
        <v>229</v>
      </c>
      <c r="D103" s="13"/>
      <c r="E103" s="65"/>
      <c r="F103" s="65"/>
      <c r="G103" s="65"/>
      <c r="H103" s="65"/>
      <c r="I103" s="19" t="s">
        <v>212</v>
      </c>
      <c r="J103" s="65"/>
      <c r="K103" s="65"/>
      <c r="L103" s="65"/>
      <c r="M103" s="65"/>
    </row>
    <row r="104" ht="48.75" customHeight="1">
      <c r="A104" s="60">
        <v>12.0</v>
      </c>
      <c r="B104" s="19" t="s">
        <v>221</v>
      </c>
      <c r="C104" s="20" t="s">
        <v>230</v>
      </c>
      <c r="D104" s="13"/>
      <c r="E104" s="31"/>
      <c r="F104" s="31"/>
      <c r="G104" s="31"/>
      <c r="H104" s="31"/>
      <c r="I104" s="19" t="s">
        <v>228</v>
      </c>
      <c r="J104" s="31"/>
      <c r="K104" s="31"/>
      <c r="L104" s="31"/>
      <c r="M104" s="31"/>
    </row>
    <row r="105" ht="48.75" customHeight="1">
      <c r="A105" s="6"/>
      <c r="B105" s="2"/>
      <c r="C105" s="2"/>
      <c r="D105" s="2"/>
      <c r="E105" s="2"/>
      <c r="F105" s="2"/>
      <c r="G105" s="2"/>
      <c r="H105" s="2"/>
      <c r="J105" s="7" t="s">
        <v>7</v>
      </c>
    </row>
    <row r="106" ht="48.75" customHeight="1">
      <c r="A106" s="9" t="s">
        <v>2</v>
      </c>
      <c r="B106" s="9" t="s">
        <v>3</v>
      </c>
      <c r="C106" s="9" t="s">
        <v>4</v>
      </c>
      <c r="E106" s="10"/>
      <c r="F106" s="10"/>
      <c r="G106" s="11" t="s">
        <v>5</v>
      </c>
      <c r="H106" s="12" t="s">
        <v>252</v>
      </c>
      <c r="I106" s="13"/>
      <c r="J106" s="14">
        <v>1.0</v>
      </c>
      <c r="K106" s="14">
        <v>2.0</v>
      </c>
      <c r="L106" s="14">
        <v>3.0</v>
      </c>
      <c r="M106" s="11" t="s">
        <v>204</v>
      </c>
    </row>
    <row r="107" ht="48.75" customHeight="1">
      <c r="A107" s="60">
        <v>1.0</v>
      </c>
      <c r="B107" s="19" t="s">
        <v>205</v>
      </c>
      <c r="C107" s="20" t="s">
        <v>206</v>
      </c>
      <c r="D107" s="13"/>
      <c r="E107" s="37" t="s">
        <v>95</v>
      </c>
      <c r="F107" s="38">
        <v>0.7638888888888888</v>
      </c>
      <c r="G107" s="71">
        <v>1.0</v>
      </c>
      <c r="H107" s="40" t="s">
        <v>253</v>
      </c>
      <c r="I107" s="41" t="s">
        <v>205</v>
      </c>
      <c r="J107" s="72">
        <v>21.0</v>
      </c>
      <c r="K107" s="72">
        <v>21.0</v>
      </c>
      <c r="L107" s="72">
        <v>19.0</v>
      </c>
      <c r="M107" s="71">
        <v>2.0</v>
      </c>
    </row>
    <row r="108" ht="48.75" customHeight="1">
      <c r="A108" s="60">
        <v>2.0</v>
      </c>
      <c r="B108" s="19" t="s">
        <v>208</v>
      </c>
      <c r="C108" s="20" t="s">
        <v>209</v>
      </c>
      <c r="D108" s="13"/>
      <c r="E108" s="65"/>
      <c r="F108" s="65"/>
      <c r="G108" s="65"/>
      <c r="H108" s="65"/>
      <c r="I108" s="41" t="s">
        <v>208</v>
      </c>
      <c r="J108" s="65"/>
      <c r="K108" s="65"/>
      <c r="L108" s="65"/>
      <c r="M108" s="65"/>
    </row>
    <row r="109" ht="48.75" customHeight="1">
      <c r="A109" s="60">
        <v>3.0</v>
      </c>
      <c r="B109" s="19" t="s">
        <v>210</v>
      </c>
      <c r="C109" s="20" t="s">
        <v>211</v>
      </c>
      <c r="D109" s="13"/>
      <c r="E109" s="65"/>
      <c r="F109" s="65"/>
      <c r="G109" s="31"/>
      <c r="H109" s="65"/>
      <c r="I109" s="41" t="s">
        <v>214</v>
      </c>
      <c r="J109" s="31"/>
      <c r="K109" s="31"/>
      <c r="L109" s="31"/>
      <c r="M109" s="31"/>
    </row>
    <row r="110" ht="48.75" customHeight="1">
      <c r="A110" s="60">
        <v>4.0</v>
      </c>
      <c r="B110" s="19" t="s">
        <v>214</v>
      </c>
      <c r="C110" s="20" t="s">
        <v>215</v>
      </c>
      <c r="D110" s="13"/>
      <c r="E110" s="65"/>
      <c r="F110" s="65"/>
      <c r="G110" s="71">
        <v>0.0</v>
      </c>
      <c r="H110" s="65"/>
      <c r="I110" s="41" t="s">
        <v>213</v>
      </c>
      <c r="J110" s="72">
        <v>13.0</v>
      </c>
      <c r="K110" s="72">
        <v>17.0</v>
      </c>
      <c r="L110" s="72">
        <v>21.0</v>
      </c>
      <c r="M110" s="71">
        <v>1.0</v>
      </c>
    </row>
    <row r="111" ht="48.75" customHeight="1">
      <c r="A111" s="60">
        <v>5.0</v>
      </c>
      <c r="B111" s="19" t="s">
        <v>213</v>
      </c>
      <c r="C111" s="20" t="s">
        <v>217</v>
      </c>
      <c r="D111" s="13"/>
      <c r="E111" s="65"/>
      <c r="F111" s="65"/>
      <c r="G111" s="65"/>
      <c r="H111" s="65"/>
      <c r="I111" s="41" t="s">
        <v>219</v>
      </c>
      <c r="J111" s="65"/>
      <c r="K111" s="65"/>
      <c r="L111" s="65"/>
      <c r="M111" s="65"/>
    </row>
    <row r="112" ht="48.75" customHeight="1">
      <c r="A112" s="60">
        <v>6.0</v>
      </c>
      <c r="B112" s="19" t="s">
        <v>219</v>
      </c>
      <c r="C112" s="20" t="s">
        <v>220</v>
      </c>
      <c r="D112" s="13"/>
      <c r="E112" s="31"/>
      <c r="F112" s="31"/>
      <c r="G112" s="31"/>
      <c r="H112" s="31"/>
      <c r="I112" s="41" t="s">
        <v>224</v>
      </c>
      <c r="J112" s="31"/>
      <c r="K112" s="31"/>
      <c r="L112" s="31"/>
      <c r="M112" s="31"/>
    </row>
    <row r="113" ht="48.75" customHeight="1">
      <c r="A113" s="60">
        <v>7.0</v>
      </c>
      <c r="B113" s="19" t="s">
        <v>212</v>
      </c>
      <c r="C113" s="20" t="s">
        <v>222</v>
      </c>
      <c r="D113" s="13"/>
      <c r="E113" s="32" t="s">
        <v>95</v>
      </c>
      <c r="F113" s="73">
        <v>0.7986111111111112</v>
      </c>
      <c r="G113" s="74">
        <v>1.0</v>
      </c>
      <c r="H113" s="35" t="s">
        <v>254</v>
      </c>
      <c r="I113" s="19" t="s">
        <v>210</v>
      </c>
      <c r="J113" s="75">
        <v>21.0</v>
      </c>
      <c r="K113" s="75">
        <v>21.0</v>
      </c>
      <c r="L113" s="75">
        <v>16.0</v>
      </c>
      <c r="M113" s="74">
        <v>2.0</v>
      </c>
    </row>
    <row r="114" ht="48.75" customHeight="1">
      <c r="A114" s="60">
        <v>8.0</v>
      </c>
      <c r="B114" s="19" t="s">
        <v>224</v>
      </c>
      <c r="C114" s="20" t="s">
        <v>225</v>
      </c>
      <c r="D114" s="13"/>
      <c r="E114" s="65"/>
      <c r="F114" s="65"/>
      <c r="G114" s="65"/>
      <c r="H114" s="65"/>
      <c r="I114" s="19" t="s">
        <v>212</v>
      </c>
      <c r="J114" s="65"/>
      <c r="K114" s="65"/>
      <c r="L114" s="65"/>
      <c r="M114" s="65"/>
    </row>
    <row r="115" ht="48.75" customHeight="1">
      <c r="A115" s="60">
        <v>9.0</v>
      </c>
      <c r="B115" s="19" t="s">
        <v>216</v>
      </c>
      <c r="C115" s="20" t="s">
        <v>226</v>
      </c>
      <c r="D115" s="13"/>
      <c r="E115" s="65"/>
      <c r="F115" s="65"/>
      <c r="G115" s="31"/>
      <c r="H115" s="65"/>
      <c r="I115" s="19" t="s">
        <v>218</v>
      </c>
      <c r="J115" s="31"/>
      <c r="K115" s="31"/>
      <c r="L115" s="31"/>
      <c r="M115" s="31"/>
    </row>
    <row r="116" ht="48.75" customHeight="1">
      <c r="A116" s="60">
        <v>10.0</v>
      </c>
      <c r="B116" s="19" t="s">
        <v>218</v>
      </c>
      <c r="C116" s="20" t="s">
        <v>227</v>
      </c>
      <c r="D116" s="13"/>
      <c r="E116" s="65"/>
      <c r="F116" s="65"/>
      <c r="G116" s="74">
        <v>0.0</v>
      </c>
      <c r="H116" s="65"/>
      <c r="I116" s="19" t="s">
        <v>216</v>
      </c>
      <c r="J116" s="75">
        <v>18.0</v>
      </c>
      <c r="K116" s="75">
        <v>17.0</v>
      </c>
      <c r="L116" s="75">
        <v>21.0</v>
      </c>
      <c r="M116" s="74">
        <v>1.0</v>
      </c>
    </row>
    <row r="117" ht="48.75" customHeight="1">
      <c r="A117" s="60">
        <v>11.0</v>
      </c>
      <c r="B117" s="19" t="s">
        <v>228</v>
      </c>
      <c r="C117" s="20" t="s">
        <v>229</v>
      </c>
      <c r="D117" s="13"/>
      <c r="E117" s="65"/>
      <c r="F117" s="65"/>
      <c r="G117" s="65"/>
      <c r="H117" s="65"/>
      <c r="I117" s="19" t="s">
        <v>228</v>
      </c>
      <c r="J117" s="65"/>
      <c r="K117" s="65"/>
      <c r="L117" s="65"/>
      <c r="M117" s="65"/>
    </row>
    <row r="118" ht="48.75" customHeight="1">
      <c r="A118" s="60">
        <v>12.0</v>
      </c>
      <c r="B118" s="19" t="s">
        <v>221</v>
      </c>
      <c r="C118" s="20" t="s">
        <v>230</v>
      </c>
      <c r="D118" s="13"/>
      <c r="E118" s="31"/>
      <c r="F118" s="31"/>
      <c r="G118" s="31"/>
      <c r="H118" s="31"/>
      <c r="I118" s="19" t="s">
        <v>221</v>
      </c>
      <c r="J118" s="31"/>
      <c r="K118" s="31"/>
      <c r="L118" s="31"/>
      <c r="M118" s="31"/>
    </row>
    <row r="119" ht="48.75" customHeight="1">
      <c r="A119" s="6"/>
      <c r="B119" s="2"/>
      <c r="C119" s="2"/>
      <c r="D119" s="2"/>
      <c r="E119" s="2"/>
      <c r="F119" s="2"/>
      <c r="G119" s="2"/>
      <c r="H119" s="2"/>
      <c r="J119" s="7" t="s">
        <v>7</v>
      </c>
    </row>
    <row r="120" ht="48.75" customHeight="1">
      <c r="A120" s="9" t="s">
        <v>2</v>
      </c>
      <c r="B120" s="9" t="s">
        <v>3</v>
      </c>
      <c r="C120" s="9" t="s">
        <v>4</v>
      </c>
      <c r="E120" s="10"/>
      <c r="F120" s="10"/>
      <c r="G120" s="11" t="s">
        <v>5</v>
      </c>
      <c r="H120" s="12" t="s">
        <v>249</v>
      </c>
      <c r="I120" s="13"/>
      <c r="J120" s="14">
        <v>1.0</v>
      </c>
      <c r="K120" s="14">
        <v>2.0</v>
      </c>
      <c r="L120" s="14">
        <v>3.0</v>
      </c>
      <c r="M120" s="11" t="s">
        <v>204</v>
      </c>
    </row>
    <row r="121" ht="48.75" customHeight="1">
      <c r="A121" s="60">
        <v>1.0</v>
      </c>
      <c r="B121" s="19" t="s">
        <v>205</v>
      </c>
      <c r="C121" s="20" t="s">
        <v>206</v>
      </c>
      <c r="D121" s="13"/>
      <c r="E121" s="37" t="s">
        <v>95</v>
      </c>
      <c r="F121" s="38">
        <v>0.7638888888888888</v>
      </c>
      <c r="G121" s="71"/>
      <c r="H121" s="40" t="s">
        <v>250</v>
      </c>
      <c r="I121" s="41" t="s">
        <v>205</v>
      </c>
      <c r="J121" s="72"/>
      <c r="K121" s="72"/>
      <c r="L121" s="72"/>
      <c r="M121" s="71"/>
    </row>
    <row r="122" ht="48.75" customHeight="1">
      <c r="A122" s="60">
        <v>2.0</v>
      </c>
      <c r="B122" s="19" t="s">
        <v>208</v>
      </c>
      <c r="C122" s="20" t="s">
        <v>209</v>
      </c>
      <c r="D122" s="13"/>
      <c r="E122" s="65"/>
      <c r="F122" s="65"/>
      <c r="G122" s="65"/>
      <c r="H122" s="65"/>
      <c r="I122" s="41" t="s">
        <v>213</v>
      </c>
      <c r="J122" s="65"/>
      <c r="K122" s="65"/>
      <c r="L122" s="65"/>
      <c r="M122" s="65"/>
    </row>
    <row r="123" ht="48.75" customHeight="1">
      <c r="A123" s="60">
        <v>3.0</v>
      </c>
      <c r="B123" s="19" t="s">
        <v>210</v>
      </c>
      <c r="C123" s="20" t="s">
        <v>211</v>
      </c>
      <c r="D123" s="13"/>
      <c r="E123" s="65"/>
      <c r="F123" s="65"/>
      <c r="G123" s="31"/>
      <c r="H123" s="65"/>
      <c r="I123" s="41" t="s">
        <v>216</v>
      </c>
      <c r="J123" s="31"/>
      <c r="K123" s="31"/>
      <c r="L123" s="31"/>
      <c r="M123" s="31"/>
    </row>
    <row r="124" ht="48.75" customHeight="1">
      <c r="A124" s="60">
        <v>4.0</v>
      </c>
      <c r="B124" s="19" t="s">
        <v>214</v>
      </c>
      <c r="C124" s="20" t="s">
        <v>215</v>
      </c>
      <c r="D124" s="13"/>
      <c r="E124" s="65"/>
      <c r="F124" s="65"/>
      <c r="G124" s="71"/>
      <c r="H124" s="65"/>
      <c r="I124" s="41" t="s">
        <v>208</v>
      </c>
      <c r="J124" s="72"/>
      <c r="K124" s="72"/>
      <c r="L124" s="72"/>
      <c r="M124" s="71"/>
    </row>
    <row r="125" ht="48.75" customHeight="1">
      <c r="A125" s="60">
        <v>5.0</v>
      </c>
      <c r="B125" s="19" t="s">
        <v>213</v>
      </c>
      <c r="C125" s="20" t="s">
        <v>217</v>
      </c>
      <c r="D125" s="13"/>
      <c r="E125" s="65"/>
      <c r="F125" s="65"/>
      <c r="G125" s="65"/>
      <c r="H125" s="65"/>
      <c r="I125" s="41" t="s">
        <v>219</v>
      </c>
      <c r="J125" s="65"/>
      <c r="K125" s="65"/>
      <c r="L125" s="65"/>
      <c r="M125" s="65"/>
    </row>
    <row r="126" ht="48.75" customHeight="1">
      <c r="A126" s="60">
        <v>6.0</v>
      </c>
      <c r="B126" s="19" t="s">
        <v>219</v>
      </c>
      <c r="C126" s="20" t="s">
        <v>220</v>
      </c>
      <c r="D126" s="13"/>
      <c r="E126" s="31"/>
      <c r="F126" s="31"/>
      <c r="G126" s="31"/>
      <c r="H126" s="31"/>
      <c r="I126" s="41" t="s">
        <v>218</v>
      </c>
      <c r="J126" s="31"/>
      <c r="K126" s="31"/>
      <c r="L126" s="31"/>
      <c r="M126" s="31"/>
    </row>
    <row r="127" ht="48.75" customHeight="1">
      <c r="A127" s="60">
        <v>7.0</v>
      </c>
      <c r="B127" s="19" t="s">
        <v>212</v>
      </c>
      <c r="C127" s="20" t="s">
        <v>222</v>
      </c>
      <c r="D127" s="13"/>
      <c r="E127" s="32" t="s">
        <v>95</v>
      </c>
      <c r="F127" s="73">
        <v>0.7986111111111112</v>
      </c>
      <c r="G127" s="74"/>
      <c r="H127" s="35" t="s">
        <v>251</v>
      </c>
      <c r="I127" s="19" t="s">
        <v>210</v>
      </c>
      <c r="J127" s="75"/>
      <c r="K127" s="75"/>
      <c r="L127" s="75"/>
      <c r="M127" s="74"/>
    </row>
    <row r="128" ht="48.75" customHeight="1">
      <c r="A128" s="60">
        <v>8.0</v>
      </c>
      <c r="B128" s="19" t="s">
        <v>224</v>
      </c>
      <c r="C128" s="20" t="s">
        <v>225</v>
      </c>
      <c r="D128" s="13"/>
      <c r="E128" s="65"/>
      <c r="F128" s="65"/>
      <c r="G128" s="65"/>
      <c r="H128" s="65"/>
      <c r="I128" s="19" t="s">
        <v>224</v>
      </c>
      <c r="J128" s="65"/>
      <c r="K128" s="65"/>
      <c r="L128" s="65"/>
      <c r="M128" s="65"/>
    </row>
    <row r="129" ht="48.75" customHeight="1">
      <c r="A129" s="60">
        <v>9.0</v>
      </c>
      <c r="B129" s="19" t="s">
        <v>216</v>
      </c>
      <c r="C129" s="20" t="s">
        <v>226</v>
      </c>
      <c r="D129" s="13"/>
      <c r="E129" s="65"/>
      <c r="F129" s="65"/>
      <c r="G129" s="31"/>
      <c r="H129" s="65"/>
      <c r="I129" s="19" t="s">
        <v>221</v>
      </c>
      <c r="J129" s="31"/>
      <c r="K129" s="31"/>
      <c r="L129" s="31"/>
      <c r="M129" s="31"/>
    </row>
    <row r="130" ht="48.75" customHeight="1">
      <c r="A130" s="60">
        <v>10.0</v>
      </c>
      <c r="B130" s="19" t="s">
        <v>218</v>
      </c>
      <c r="C130" s="20" t="s">
        <v>227</v>
      </c>
      <c r="D130" s="13"/>
      <c r="E130" s="65"/>
      <c r="F130" s="65"/>
      <c r="G130" s="74"/>
      <c r="H130" s="65"/>
      <c r="I130" s="19" t="s">
        <v>214</v>
      </c>
      <c r="J130" s="75"/>
      <c r="K130" s="75"/>
      <c r="L130" s="75"/>
      <c r="M130" s="74"/>
    </row>
    <row r="131" ht="48.75" customHeight="1">
      <c r="A131" s="60">
        <v>11.0</v>
      </c>
      <c r="B131" s="19" t="s">
        <v>228</v>
      </c>
      <c r="C131" s="20" t="s">
        <v>229</v>
      </c>
      <c r="D131" s="13"/>
      <c r="E131" s="65"/>
      <c r="F131" s="65"/>
      <c r="G131" s="65"/>
      <c r="H131" s="65"/>
      <c r="I131" s="19" t="s">
        <v>212</v>
      </c>
      <c r="J131" s="65"/>
      <c r="K131" s="65"/>
      <c r="L131" s="65"/>
      <c r="M131" s="65"/>
    </row>
    <row r="132" ht="48.75" customHeight="1">
      <c r="A132" s="60">
        <v>12.0</v>
      </c>
      <c r="B132" s="19" t="s">
        <v>221</v>
      </c>
      <c r="C132" s="20" t="s">
        <v>230</v>
      </c>
      <c r="D132" s="13"/>
      <c r="E132" s="31"/>
      <c r="F132" s="31"/>
      <c r="G132" s="31"/>
      <c r="H132" s="31"/>
      <c r="I132" s="19" t="s">
        <v>228</v>
      </c>
      <c r="J132" s="31"/>
      <c r="K132" s="31"/>
      <c r="L132" s="31"/>
      <c r="M132" s="31"/>
    </row>
    <row r="133" ht="48.75" customHeight="1">
      <c r="A133" s="6"/>
      <c r="B133" s="2"/>
      <c r="C133" s="2"/>
      <c r="D133" s="2"/>
      <c r="E133" s="2"/>
      <c r="F133" s="2"/>
      <c r="G133" s="2"/>
      <c r="H133" s="2"/>
      <c r="J133" s="7" t="s">
        <v>7</v>
      </c>
    </row>
    <row r="134" ht="48.75" customHeight="1">
      <c r="A134" s="9" t="s">
        <v>2</v>
      </c>
      <c r="B134" s="9" t="s">
        <v>3</v>
      </c>
      <c r="C134" s="9" t="s">
        <v>4</v>
      </c>
      <c r="E134" s="10"/>
      <c r="F134" s="10"/>
      <c r="G134" s="11" t="s">
        <v>5</v>
      </c>
      <c r="H134" s="12" t="s">
        <v>255</v>
      </c>
      <c r="I134" s="13"/>
      <c r="J134" s="14">
        <v>1.0</v>
      </c>
      <c r="K134" s="14">
        <v>2.0</v>
      </c>
      <c r="L134" s="14">
        <v>3.0</v>
      </c>
      <c r="M134" s="11" t="s">
        <v>204</v>
      </c>
    </row>
    <row r="135" ht="48.75" customHeight="1">
      <c r="A135" s="60">
        <v>1.0</v>
      </c>
      <c r="B135" s="19" t="s">
        <v>205</v>
      </c>
      <c r="C135" s="20" t="s">
        <v>206</v>
      </c>
      <c r="D135" s="13"/>
      <c r="E135" s="37" t="s">
        <v>95</v>
      </c>
      <c r="F135" s="38">
        <v>0.7638888888888888</v>
      </c>
      <c r="G135" s="71">
        <v>0.0</v>
      </c>
      <c r="H135" s="40" t="s">
        <v>256</v>
      </c>
      <c r="I135" s="41" t="s">
        <v>205</v>
      </c>
      <c r="J135" s="72">
        <v>17.0</v>
      </c>
      <c r="K135" s="72">
        <v>16.0</v>
      </c>
      <c r="L135" s="72">
        <v>18.0</v>
      </c>
      <c r="M135" s="71">
        <v>0.0</v>
      </c>
    </row>
    <row r="136" ht="48.75" customHeight="1">
      <c r="A136" s="60">
        <v>2.0</v>
      </c>
      <c r="B136" s="19" t="s">
        <v>208</v>
      </c>
      <c r="C136" s="20" t="s">
        <v>209</v>
      </c>
      <c r="D136" s="13"/>
      <c r="E136" s="65"/>
      <c r="F136" s="65"/>
      <c r="G136" s="65"/>
      <c r="H136" s="65"/>
      <c r="I136" s="41" t="s">
        <v>210</v>
      </c>
      <c r="J136" s="65"/>
      <c r="K136" s="65"/>
      <c r="L136" s="65"/>
      <c r="M136" s="65"/>
    </row>
    <row r="137" ht="48.75" customHeight="1">
      <c r="A137" s="60">
        <v>3.0</v>
      </c>
      <c r="B137" s="19" t="s">
        <v>210</v>
      </c>
      <c r="C137" s="20" t="s">
        <v>211</v>
      </c>
      <c r="D137" s="13"/>
      <c r="E137" s="65"/>
      <c r="F137" s="65"/>
      <c r="G137" s="31"/>
      <c r="H137" s="65"/>
      <c r="I137" s="41" t="s">
        <v>224</v>
      </c>
      <c r="J137" s="31"/>
      <c r="K137" s="31"/>
      <c r="L137" s="31"/>
      <c r="M137" s="31"/>
    </row>
    <row r="138" ht="48.75" customHeight="1">
      <c r="A138" s="60">
        <v>4.0</v>
      </c>
      <c r="B138" s="19" t="s">
        <v>214</v>
      </c>
      <c r="C138" s="20" t="s">
        <v>215</v>
      </c>
      <c r="D138" s="13"/>
      <c r="E138" s="65"/>
      <c r="F138" s="65"/>
      <c r="G138" s="71">
        <v>1.0</v>
      </c>
      <c r="H138" s="65"/>
      <c r="I138" s="41" t="s">
        <v>208</v>
      </c>
      <c r="J138" s="72">
        <v>21.0</v>
      </c>
      <c r="K138" s="72">
        <v>21.0</v>
      </c>
      <c r="L138" s="72">
        <v>21.0</v>
      </c>
      <c r="M138" s="71">
        <v>3.0</v>
      </c>
    </row>
    <row r="139" ht="48.75" customHeight="1">
      <c r="A139" s="60">
        <v>5.0</v>
      </c>
      <c r="B139" s="19" t="s">
        <v>213</v>
      </c>
      <c r="C139" s="20" t="s">
        <v>217</v>
      </c>
      <c r="D139" s="13"/>
      <c r="E139" s="65"/>
      <c r="F139" s="65"/>
      <c r="G139" s="65"/>
      <c r="H139" s="65"/>
      <c r="I139" s="41" t="s">
        <v>213</v>
      </c>
      <c r="J139" s="65"/>
      <c r="K139" s="65"/>
      <c r="L139" s="65"/>
      <c r="M139" s="65"/>
    </row>
    <row r="140" ht="48.75" customHeight="1">
      <c r="A140" s="60">
        <v>6.0</v>
      </c>
      <c r="B140" s="19" t="s">
        <v>219</v>
      </c>
      <c r="C140" s="20" t="s">
        <v>220</v>
      </c>
      <c r="D140" s="13"/>
      <c r="E140" s="31"/>
      <c r="F140" s="31"/>
      <c r="G140" s="31"/>
      <c r="H140" s="31"/>
      <c r="I140" s="41" t="s">
        <v>216</v>
      </c>
      <c r="J140" s="31"/>
      <c r="K140" s="31"/>
      <c r="L140" s="31"/>
      <c r="M140" s="31"/>
    </row>
    <row r="141" ht="48.75" customHeight="1">
      <c r="A141" s="60">
        <v>7.0</v>
      </c>
      <c r="B141" s="19" t="s">
        <v>212</v>
      </c>
      <c r="C141" s="20" t="s">
        <v>222</v>
      </c>
      <c r="D141" s="13"/>
      <c r="E141" s="32" t="s">
        <v>95</v>
      </c>
      <c r="F141" s="73">
        <v>0.7986111111111112</v>
      </c>
      <c r="G141" s="74">
        <v>1.0</v>
      </c>
      <c r="H141" s="35" t="s">
        <v>257</v>
      </c>
      <c r="I141" s="19" t="s">
        <v>214</v>
      </c>
      <c r="J141" s="75">
        <v>21.0</v>
      </c>
      <c r="K141" s="75">
        <v>21.0</v>
      </c>
      <c r="L141" s="75">
        <v>21.0</v>
      </c>
      <c r="M141" s="74">
        <v>3.0</v>
      </c>
    </row>
    <row r="142" ht="48.75" customHeight="1">
      <c r="A142" s="60">
        <v>8.0</v>
      </c>
      <c r="B142" s="19" t="s">
        <v>224</v>
      </c>
      <c r="C142" s="20" t="s">
        <v>225</v>
      </c>
      <c r="D142" s="13"/>
      <c r="E142" s="65"/>
      <c r="F142" s="65"/>
      <c r="G142" s="65"/>
      <c r="H142" s="65"/>
      <c r="I142" s="19" t="s">
        <v>224</v>
      </c>
      <c r="J142" s="65"/>
      <c r="K142" s="65"/>
      <c r="L142" s="65"/>
      <c r="M142" s="65"/>
    </row>
    <row r="143" ht="48.75" customHeight="1">
      <c r="A143" s="60">
        <v>9.0</v>
      </c>
      <c r="B143" s="19" t="s">
        <v>216</v>
      </c>
      <c r="C143" s="20" t="s">
        <v>226</v>
      </c>
      <c r="D143" s="13"/>
      <c r="E143" s="65"/>
      <c r="F143" s="65"/>
      <c r="G143" s="31"/>
      <c r="H143" s="65"/>
      <c r="I143" s="19" t="s">
        <v>218</v>
      </c>
      <c r="J143" s="31"/>
      <c r="K143" s="31"/>
      <c r="L143" s="31"/>
      <c r="M143" s="31"/>
    </row>
    <row r="144" ht="48.75" customHeight="1">
      <c r="A144" s="60">
        <v>10.0</v>
      </c>
      <c r="B144" s="19" t="s">
        <v>218</v>
      </c>
      <c r="C144" s="20" t="s">
        <v>227</v>
      </c>
      <c r="D144" s="13"/>
      <c r="E144" s="65"/>
      <c r="F144" s="65"/>
      <c r="G144" s="74">
        <v>0.0</v>
      </c>
      <c r="H144" s="65"/>
      <c r="I144" s="19" t="s">
        <v>219</v>
      </c>
      <c r="J144" s="75">
        <v>12.0</v>
      </c>
      <c r="K144" s="75">
        <v>17.0</v>
      </c>
      <c r="L144" s="75">
        <v>13.0</v>
      </c>
      <c r="M144" s="74">
        <v>0.0</v>
      </c>
    </row>
    <row r="145" ht="48.75" customHeight="1">
      <c r="A145" s="60">
        <v>11.0</v>
      </c>
      <c r="B145" s="19" t="s">
        <v>228</v>
      </c>
      <c r="C145" s="20" t="s">
        <v>229</v>
      </c>
      <c r="D145" s="13"/>
      <c r="E145" s="65"/>
      <c r="F145" s="65"/>
      <c r="G145" s="65"/>
      <c r="H145" s="65"/>
      <c r="I145" s="19" t="s">
        <v>228</v>
      </c>
      <c r="J145" s="65"/>
      <c r="K145" s="65"/>
      <c r="L145" s="65"/>
      <c r="M145" s="65"/>
    </row>
    <row r="146" ht="48.75" customHeight="1">
      <c r="A146" s="60">
        <v>12.0</v>
      </c>
      <c r="B146" s="19" t="s">
        <v>221</v>
      </c>
      <c r="C146" s="20" t="s">
        <v>230</v>
      </c>
      <c r="D146" s="13"/>
      <c r="E146" s="31"/>
      <c r="F146" s="31"/>
      <c r="G146" s="31"/>
      <c r="H146" s="31"/>
      <c r="I146" s="19" t="s">
        <v>221</v>
      </c>
      <c r="J146" s="31"/>
      <c r="K146" s="31"/>
      <c r="L146" s="31"/>
      <c r="M146" s="31"/>
    </row>
    <row r="147" ht="48.75" customHeight="1">
      <c r="A147" s="6"/>
      <c r="B147" s="2"/>
      <c r="C147" s="2"/>
      <c r="D147" s="2"/>
      <c r="E147" s="2"/>
      <c r="F147" s="2"/>
      <c r="G147" s="2"/>
      <c r="H147" s="2"/>
      <c r="J147" s="7" t="s">
        <v>7</v>
      </c>
    </row>
    <row r="148" ht="48.75" customHeight="1">
      <c r="A148" s="9" t="s">
        <v>2</v>
      </c>
      <c r="B148" s="9" t="s">
        <v>3</v>
      </c>
      <c r="C148" s="9" t="s">
        <v>4</v>
      </c>
      <c r="E148" s="10"/>
      <c r="F148" s="10"/>
      <c r="G148" s="11" t="s">
        <v>5</v>
      </c>
      <c r="H148" s="12" t="s">
        <v>258</v>
      </c>
      <c r="I148" s="13"/>
      <c r="J148" s="14">
        <v>1.0</v>
      </c>
      <c r="K148" s="14">
        <v>2.0</v>
      </c>
      <c r="L148" s="14">
        <v>3.0</v>
      </c>
      <c r="M148" s="11" t="s">
        <v>204</v>
      </c>
    </row>
    <row r="149" ht="48.75" customHeight="1">
      <c r="A149" s="60">
        <v>1.0</v>
      </c>
      <c r="B149" s="19" t="s">
        <v>205</v>
      </c>
      <c r="C149" s="20" t="s">
        <v>206</v>
      </c>
      <c r="D149" s="13"/>
      <c r="E149" s="37" t="s">
        <v>95</v>
      </c>
      <c r="F149" s="38">
        <v>0.7638888888888888</v>
      </c>
      <c r="G149" s="71"/>
      <c r="H149" s="40"/>
      <c r="I149" s="41"/>
      <c r="J149" s="72"/>
      <c r="K149" s="72"/>
      <c r="L149" s="72"/>
      <c r="M149" s="71"/>
    </row>
    <row r="150" ht="48.75" customHeight="1">
      <c r="A150" s="60">
        <v>2.0</v>
      </c>
      <c r="B150" s="19" t="s">
        <v>208</v>
      </c>
      <c r="C150" s="20" t="s">
        <v>209</v>
      </c>
      <c r="D150" s="13"/>
      <c r="E150" s="65"/>
      <c r="F150" s="65"/>
      <c r="G150" s="65"/>
      <c r="H150" s="65"/>
      <c r="I150" s="41"/>
      <c r="J150" s="65"/>
      <c r="K150" s="65"/>
      <c r="L150" s="65"/>
      <c r="M150" s="65"/>
    </row>
    <row r="151" ht="48.75" customHeight="1">
      <c r="A151" s="60">
        <v>3.0</v>
      </c>
      <c r="B151" s="19" t="s">
        <v>210</v>
      </c>
      <c r="C151" s="20" t="s">
        <v>211</v>
      </c>
      <c r="D151" s="13"/>
      <c r="E151" s="65"/>
      <c r="F151" s="65"/>
      <c r="G151" s="31"/>
      <c r="H151" s="65"/>
      <c r="I151" s="41"/>
      <c r="J151" s="31"/>
      <c r="K151" s="31"/>
      <c r="L151" s="31"/>
      <c r="M151" s="31"/>
    </row>
    <row r="152" ht="48.75" customHeight="1">
      <c r="A152" s="60">
        <v>4.0</v>
      </c>
      <c r="B152" s="19" t="s">
        <v>214</v>
      </c>
      <c r="C152" s="20" t="s">
        <v>215</v>
      </c>
      <c r="D152" s="13"/>
      <c r="E152" s="65"/>
      <c r="F152" s="65"/>
      <c r="G152" s="71"/>
      <c r="H152" s="65"/>
      <c r="I152" s="41"/>
      <c r="J152" s="72"/>
      <c r="K152" s="72"/>
      <c r="L152" s="72"/>
      <c r="M152" s="71"/>
    </row>
    <row r="153" ht="48.75" customHeight="1">
      <c r="A153" s="60">
        <v>5.0</v>
      </c>
      <c r="B153" s="19" t="s">
        <v>213</v>
      </c>
      <c r="C153" s="20" t="s">
        <v>217</v>
      </c>
      <c r="D153" s="13"/>
      <c r="E153" s="65"/>
      <c r="F153" s="65"/>
      <c r="G153" s="65"/>
      <c r="H153" s="65"/>
      <c r="I153" s="41"/>
      <c r="J153" s="65"/>
      <c r="K153" s="65"/>
      <c r="L153" s="65"/>
      <c r="M153" s="65"/>
    </row>
    <row r="154" ht="48.75" customHeight="1">
      <c r="A154" s="60">
        <v>6.0</v>
      </c>
      <c r="B154" s="19" t="s">
        <v>219</v>
      </c>
      <c r="C154" s="20" t="s">
        <v>220</v>
      </c>
      <c r="D154" s="13"/>
      <c r="E154" s="31"/>
      <c r="F154" s="31"/>
      <c r="G154" s="31"/>
      <c r="H154" s="31"/>
      <c r="I154" s="41"/>
      <c r="J154" s="31"/>
      <c r="K154" s="31"/>
      <c r="L154" s="31"/>
      <c r="M154" s="31"/>
    </row>
    <row r="155" ht="48.75" customHeight="1">
      <c r="A155" s="60">
        <v>7.0</v>
      </c>
      <c r="B155" s="19" t="s">
        <v>212</v>
      </c>
      <c r="C155" s="20" t="s">
        <v>222</v>
      </c>
      <c r="D155" s="13"/>
      <c r="E155" s="32" t="s">
        <v>95</v>
      </c>
      <c r="F155" s="73">
        <v>0.7986111111111112</v>
      </c>
      <c r="G155" s="74">
        <v>1.0</v>
      </c>
      <c r="H155" s="35" t="s">
        <v>259</v>
      </c>
      <c r="I155" s="19" t="s">
        <v>208</v>
      </c>
      <c r="J155" s="75">
        <v>21.0</v>
      </c>
      <c r="K155" s="75">
        <v>21.0</v>
      </c>
      <c r="L155" s="75">
        <v>21.0</v>
      </c>
      <c r="M155" s="74">
        <v>3.0</v>
      </c>
    </row>
    <row r="156" ht="48.75" customHeight="1">
      <c r="A156" s="60">
        <v>8.0</v>
      </c>
      <c r="B156" s="19" t="s">
        <v>224</v>
      </c>
      <c r="C156" s="20" t="s">
        <v>225</v>
      </c>
      <c r="D156" s="13"/>
      <c r="E156" s="65"/>
      <c r="F156" s="65"/>
      <c r="G156" s="65"/>
      <c r="H156" s="65"/>
      <c r="I156" s="19" t="s">
        <v>210</v>
      </c>
      <c r="J156" s="65"/>
      <c r="K156" s="65"/>
      <c r="L156" s="65"/>
      <c r="M156" s="65"/>
    </row>
    <row r="157" ht="48.75" customHeight="1">
      <c r="A157" s="60">
        <v>9.0</v>
      </c>
      <c r="B157" s="19" t="s">
        <v>216</v>
      </c>
      <c r="C157" s="20" t="s">
        <v>226</v>
      </c>
      <c r="D157" s="13"/>
      <c r="E157" s="65"/>
      <c r="F157" s="65"/>
      <c r="G157" s="31"/>
      <c r="H157" s="65"/>
      <c r="I157" s="19" t="s">
        <v>219</v>
      </c>
      <c r="J157" s="31"/>
      <c r="K157" s="31"/>
      <c r="L157" s="31"/>
      <c r="M157" s="31"/>
    </row>
    <row r="158" ht="48.75" customHeight="1">
      <c r="A158" s="60">
        <v>10.0</v>
      </c>
      <c r="B158" s="19" t="s">
        <v>218</v>
      </c>
      <c r="C158" s="20" t="s">
        <v>227</v>
      </c>
      <c r="D158" s="13"/>
      <c r="E158" s="65"/>
      <c r="F158" s="65"/>
      <c r="G158" s="74">
        <v>0.0</v>
      </c>
      <c r="H158" s="65"/>
      <c r="I158" s="19" t="s">
        <v>213</v>
      </c>
      <c r="J158" s="75">
        <v>10.0</v>
      </c>
      <c r="K158" s="75">
        <v>14.0</v>
      </c>
      <c r="L158" s="75">
        <v>14.0</v>
      </c>
      <c r="M158" s="74">
        <v>0.0</v>
      </c>
    </row>
    <row r="159" ht="48.75" customHeight="1">
      <c r="A159" s="60">
        <v>11.0</v>
      </c>
      <c r="B159" s="19" t="s">
        <v>228</v>
      </c>
      <c r="C159" s="20" t="s">
        <v>229</v>
      </c>
      <c r="D159" s="13"/>
      <c r="E159" s="65"/>
      <c r="F159" s="65"/>
      <c r="G159" s="65"/>
      <c r="H159" s="65"/>
      <c r="I159" s="19" t="s">
        <v>212</v>
      </c>
      <c r="J159" s="65"/>
      <c r="K159" s="65"/>
      <c r="L159" s="65"/>
      <c r="M159" s="65"/>
    </row>
    <row r="160" ht="48.75" customHeight="1">
      <c r="A160" s="60">
        <v>12.0</v>
      </c>
      <c r="B160" s="19" t="s">
        <v>221</v>
      </c>
      <c r="C160" s="20" t="s">
        <v>230</v>
      </c>
      <c r="D160" s="13"/>
      <c r="E160" s="31"/>
      <c r="F160" s="31"/>
      <c r="G160" s="31"/>
      <c r="H160" s="31"/>
      <c r="I160" s="19" t="s">
        <v>218</v>
      </c>
      <c r="J160" s="31"/>
      <c r="K160" s="31"/>
      <c r="L160" s="31"/>
      <c r="M160" s="31"/>
    </row>
    <row r="161" ht="48.75" customHeight="1">
      <c r="A161" s="6"/>
      <c r="B161" s="2"/>
      <c r="C161" s="2"/>
      <c r="D161" s="2"/>
      <c r="E161" s="2"/>
      <c r="F161" s="2"/>
      <c r="G161" s="2"/>
      <c r="H161" s="2"/>
      <c r="J161" s="7" t="s">
        <v>7</v>
      </c>
    </row>
    <row r="162" ht="48.75" customHeight="1">
      <c r="A162" s="9" t="s">
        <v>2</v>
      </c>
      <c r="B162" s="9" t="s">
        <v>3</v>
      </c>
      <c r="C162" s="9" t="s">
        <v>4</v>
      </c>
      <c r="E162" s="10"/>
      <c r="F162" s="10"/>
      <c r="G162" s="11" t="s">
        <v>5</v>
      </c>
      <c r="H162" s="12" t="s">
        <v>260</v>
      </c>
      <c r="I162" s="13"/>
      <c r="J162" s="14">
        <v>1.0</v>
      </c>
      <c r="K162" s="14">
        <v>2.0</v>
      </c>
      <c r="L162" s="14">
        <v>3.0</v>
      </c>
      <c r="M162" s="11" t="s">
        <v>204</v>
      </c>
    </row>
    <row r="163" ht="48.75" customHeight="1">
      <c r="A163" s="60">
        <v>1.0</v>
      </c>
      <c r="B163" s="19" t="s">
        <v>205</v>
      </c>
      <c r="C163" s="20" t="s">
        <v>206</v>
      </c>
      <c r="D163" s="13"/>
      <c r="E163" s="37" t="s">
        <v>95</v>
      </c>
      <c r="F163" s="38">
        <v>0.7638888888888888</v>
      </c>
      <c r="G163" s="71">
        <v>0.0</v>
      </c>
      <c r="H163" s="40" t="s">
        <v>261</v>
      </c>
      <c r="I163" s="41" t="s">
        <v>205</v>
      </c>
      <c r="J163" s="72">
        <v>19.0</v>
      </c>
      <c r="K163" s="72">
        <v>12.0</v>
      </c>
      <c r="L163" s="72">
        <v>15.0</v>
      </c>
      <c r="M163" s="71">
        <v>0.0</v>
      </c>
    </row>
    <row r="164" ht="48.75" customHeight="1">
      <c r="A164" s="60">
        <v>2.0</v>
      </c>
      <c r="B164" s="19" t="s">
        <v>208</v>
      </c>
      <c r="C164" s="20" t="s">
        <v>209</v>
      </c>
      <c r="D164" s="13"/>
      <c r="E164" s="65"/>
      <c r="F164" s="65"/>
      <c r="G164" s="65"/>
      <c r="H164" s="65"/>
      <c r="I164" s="41" t="s">
        <v>219</v>
      </c>
      <c r="J164" s="65"/>
      <c r="K164" s="65"/>
      <c r="L164" s="65"/>
      <c r="M164" s="65"/>
    </row>
    <row r="165" ht="48.75" customHeight="1">
      <c r="A165" s="60">
        <v>3.0</v>
      </c>
      <c r="B165" s="19" t="s">
        <v>210</v>
      </c>
      <c r="C165" s="20" t="s">
        <v>211</v>
      </c>
      <c r="D165" s="13"/>
      <c r="E165" s="65"/>
      <c r="F165" s="65"/>
      <c r="G165" s="31"/>
      <c r="H165" s="65"/>
      <c r="I165" s="41" t="s">
        <v>228</v>
      </c>
      <c r="J165" s="31"/>
      <c r="K165" s="31"/>
      <c r="L165" s="31"/>
      <c r="M165" s="31"/>
    </row>
    <row r="166" ht="48.75" customHeight="1">
      <c r="A166" s="60">
        <v>4.0</v>
      </c>
      <c r="B166" s="19" t="s">
        <v>214</v>
      </c>
      <c r="C166" s="20" t="s">
        <v>215</v>
      </c>
      <c r="D166" s="13"/>
      <c r="E166" s="65"/>
      <c r="F166" s="65"/>
      <c r="G166" s="71">
        <v>1.0</v>
      </c>
      <c r="H166" s="65"/>
      <c r="I166" s="41" t="s">
        <v>210</v>
      </c>
      <c r="J166" s="72">
        <v>21.0</v>
      </c>
      <c r="K166" s="72">
        <v>21.0</v>
      </c>
      <c r="L166" s="72">
        <v>21.0</v>
      </c>
      <c r="M166" s="71">
        <v>3.0</v>
      </c>
    </row>
    <row r="167" ht="48.75" customHeight="1">
      <c r="A167" s="60">
        <v>5.0</v>
      </c>
      <c r="B167" s="19" t="s">
        <v>213</v>
      </c>
      <c r="C167" s="20" t="s">
        <v>217</v>
      </c>
      <c r="D167" s="13"/>
      <c r="E167" s="65"/>
      <c r="F167" s="65"/>
      <c r="G167" s="65"/>
      <c r="H167" s="65"/>
      <c r="I167" s="41" t="s">
        <v>214</v>
      </c>
      <c r="J167" s="65"/>
      <c r="K167" s="65"/>
      <c r="L167" s="65"/>
      <c r="M167" s="65"/>
    </row>
    <row r="168" ht="48.75" customHeight="1">
      <c r="A168" s="60">
        <v>6.0</v>
      </c>
      <c r="B168" s="19" t="s">
        <v>219</v>
      </c>
      <c r="C168" s="20" t="s">
        <v>220</v>
      </c>
      <c r="D168" s="13"/>
      <c r="E168" s="31"/>
      <c r="F168" s="31"/>
      <c r="G168" s="31"/>
      <c r="H168" s="31"/>
      <c r="I168" s="41" t="s">
        <v>216</v>
      </c>
      <c r="J168" s="31"/>
      <c r="K168" s="31"/>
      <c r="L168" s="31"/>
      <c r="M168" s="31"/>
    </row>
    <row r="169" ht="48.75" customHeight="1">
      <c r="A169" s="60">
        <v>7.0</v>
      </c>
      <c r="B169" s="19" t="s">
        <v>212</v>
      </c>
      <c r="C169" s="20" t="s">
        <v>222</v>
      </c>
      <c r="D169" s="13"/>
      <c r="E169" s="32" t="s">
        <v>95</v>
      </c>
      <c r="F169" s="73">
        <v>0.7986111111111112</v>
      </c>
      <c r="G169" s="74">
        <v>1.0</v>
      </c>
      <c r="H169" s="35" t="s">
        <v>262</v>
      </c>
      <c r="I169" s="19" t="s">
        <v>208</v>
      </c>
      <c r="J169" s="75">
        <v>21.0</v>
      </c>
      <c r="K169" s="75">
        <v>21.0</v>
      </c>
      <c r="L169" s="75">
        <v>16.0</v>
      </c>
      <c r="M169" s="74">
        <v>2.0</v>
      </c>
    </row>
    <row r="170" ht="48.75" customHeight="1">
      <c r="A170" s="60">
        <v>8.0</v>
      </c>
      <c r="B170" s="19" t="s">
        <v>224</v>
      </c>
      <c r="C170" s="20" t="s">
        <v>225</v>
      </c>
      <c r="D170" s="13"/>
      <c r="E170" s="65"/>
      <c r="F170" s="65"/>
      <c r="G170" s="65"/>
      <c r="H170" s="65"/>
      <c r="I170" s="19" t="s">
        <v>213</v>
      </c>
      <c r="J170" s="65"/>
      <c r="K170" s="65"/>
      <c r="L170" s="65"/>
      <c r="M170" s="65"/>
    </row>
    <row r="171" ht="48.75" customHeight="1">
      <c r="A171" s="60">
        <v>9.0</v>
      </c>
      <c r="B171" s="19" t="s">
        <v>216</v>
      </c>
      <c r="C171" s="20" t="s">
        <v>226</v>
      </c>
      <c r="D171" s="13"/>
      <c r="E171" s="65"/>
      <c r="F171" s="65"/>
      <c r="G171" s="31"/>
      <c r="H171" s="65"/>
      <c r="I171" s="19" t="s">
        <v>221</v>
      </c>
      <c r="J171" s="31"/>
      <c r="K171" s="31"/>
      <c r="L171" s="31"/>
      <c r="M171" s="31"/>
    </row>
    <row r="172" ht="48.75" customHeight="1">
      <c r="A172" s="60">
        <v>10.0</v>
      </c>
      <c r="B172" s="19" t="s">
        <v>218</v>
      </c>
      <c r="C172" s="20" t="s">
        <v>227</v>
      </c>
      <c r="D172" s="13"/>
      <c r="E172" s="65"/>
      <c r="F172" s="65"/>
      <c r="G172" s="74">
        <v>0.0</v>
      </c>
      <c r="H172" s="65"/>
      <c r="I172" s="19" t="s">
        <v>212</v>
      </c>
      <c r="J172" s="75">
        <v>14.0</v>
      </c>
      <c r="K172" s="75">
        <v>19.0</v>
      </c>
      <c r="L172" s="75">
        <v>21.0</v>
      </c>
      <c r="M172" s="74">
        <v>1.0</v>
      </c>
    </row>
    <row r="173" ht="48.75" customHeight="1">
      <c r="A173" s="60">
        <v>11.0</v>
      </c>
      <c r="B173" s="19" t="s">
        <v>228</v>
      </c>
      <c r="C173" s="20" t="s">
        <v>229</v>
      </c>
      <c r="D173" s="13"/>
      <c r="E173" s="65"/>
      <c r="F173" s="65"/>
      <c r="G173" s="65"/>
      <c r="H173" s="65"/>
      <c r="I173" s="19" t="s">
        <v>224</v>
      </c>
      <c r="J173" s="65"/>
      <c r="K173" s="65"/>
      <c r="L173" s="65"/>
      <c r="M173" s="65"/>
    </row>
    <row r="174" ht="48.75" customHeight="1">
      <c r="A174" s="60">
        <v>12.0</v>
      </c>
      <c r="B174" s="19" t="s">
        <v>221</v>
      </c>
      <c r="C174" s="20" t="s">
        <v>230</v>
      </c>
      <c r="D174" s="13"/>
      <c r="E174" s="31"/>
      <c r="F174" s="31"/>
      <c r="G174" s="31"/>
      <c r="H174" s="31"/>
      <c r="I174" s="19" t="s">
        <v>218</v>
      </c>
      <c r="J174" s="31"/>
      <c r="K174" s="31"/>
      <c r="L174" s="31"/>
      <c r="M174" s="31"/>
    </row>
    <row r="175" ht="48.75" customHeight="1">
      <c r="A175" s="6"/>
      <c r="B175" s="2"/>
      <c r="C175" s="2"/>
      <c r="D175" s="2"/>
      <c r="E175" s="2"/>
      <c r="F175" s="2"/>
      <c r="G175" s="2"/>
      <c r="H175" s="2"/>
      <c r="J175" s="7" t="s">
        <v>7</v>
      </c>
    </row>
    <row r="176" ht="48.75" customHeight="1">
      <c r="A176" s="9" t="s">
        <v>2</v>
      </c>
      <c r="B176" s="9" t="s">
        <v>3</v>
      </c>
      <c r="C176" s="9" t="s">
        <v>4</v>
      </c>
      <c r="E176" s="10"/>
      <c r="F176" s="10"/>
      <c r="G176" s="11" t="s">
        <v>5</v>
      </c>
      <c r="H176" s="12" t="s">
        <v>263</v>
      </c>
      <c r="I176" s="13"/>
      <c r="J176" s="14">
        <v>1.0</v>
      </c>
      <c r="K176" s="14">
        <v>2.0</v>
      </c>
      <c r="L176" s="14">
        <v>3.0</v>
      </c>
      <c r="M176" s="11" t="s">
        <v>204</v>
      </c>
    </row>
    <row r="177" ht="48.75" customHeight="1">
      <c r="A177" s="60">
        <v>1.0</v>
      </c>
      <c r="B177" s="19" t="s">
        <v>205</v>
      </c>
      <c r="C177" s="20" t="s">
        <v>206</v>
      </c>
      <c r="D177" s="13"/>
      <c r="E177" s="37" t="s">
        <v>95</v>
      </c>
      <c r="F177" s="38">
        <v>0.7638888888888888</v>
      </c>
      <c r="G177" s="71">
        <v>0.0</v>
      </c>
      <c r="H177" s="40" t="s">
        <v>264</v>
      </c>
      <c r="I177" s="41" t="s">
        <v>205</v>
      </c>
      <c r="J177" s="72">
        <v>12.0</v>
      </c>
      <c r="K177" s="72">
        <v>22.0</v>
      </c>
      <c r="L177" s="72">
        <v>7.0</v>
      </c>
      <c r="M177" s="71">
        <v>0.0</v>
      </c>
    </row>
    <row r="178" ht="48.75" customHeight="1">
      <c r="A178" s="60">
        <v>2.0</v>
      </c>
      <c r="B178" s="19" t="s">
        <v>208</v>
      </c>
      <c r="C178" s="20" t="s">
        <v>209</v>
      </c>
      <c r="D178" s="13"/>
      <c r="E178" s="65"/>
      <c r="F178" s="65"/>
      <c r="G178" s="65"/>
      <c r="H178" s="65"/>
      <c r="I178" s="41"/>
      <c r="J178" s="65"/>
      <c r="K178" s="65"/>
      <c r="L178" s="65"/>
      <c r="M178" s="65"/>
    </row>
    <row r="179" ht="48.75" customHeight="1">
      <c r="A179" s="60">
        <v>3.0</v>
      </c>
      <c r="B179" s="19" t="s">
        <v>210</v>
      </c>
      <c r="C179" s="20" t="s">
        <v>211</v>
      </c>
      <c r="D179" s="13"/>
      <c r="E179" s="65"/>
      <c r="F179" s="65"/>
      <c r="G179" s="31"/>
      <c r="H179" s="65"/>
      <c r="I179" s="41" t="s">
        <v>216</v>
      </c>
      <c r="J179" s="31"/>
      <c r="K179" s="31"/>
      <c r="L179" s="31"/>
      <c r="M179" s="31"/>
    </row>
    <row r="180" ht="48.75" customHeight="1">
      <c r="A180" s="60">
        <v>4.0</v>
      </c>
      <c r="B180" s="19" t="s">
        <v>214</v>
      </c>
      <c r="C180" s="20" t="s">
        <v>215</v>
      </c>
      <c r="D180" s="13"/>
      <c r="E180" s="65"/>
      <c r="F180" s="65"/>
      <c r="G180" s="71">
        <v>1.0</v>
      </c>
      <c r="H180" s="65"/>
      <c r="I180" s="41" t="s">
        <v>208</v>
      </c>
      <c r="J180" s="72">
        <v>21.0</v>
      </c>
      <c r="K180" s="72">
        <v>23.0</v>
      </c>
      <c r="L180" s="72">
        <v>21.0</v>
      </c>
      <c r="M180" s="71">
        <v>3.0</v>
      </c>
    </row>
    <row r="181" ht="48.75" customHeight="1">
      <c r="A181" s="60">
        <v>5.0</v>
      </c>
      <c r="B181" s="19" t="s">
        <v>213</v>
      </c>
      <c r="C181" s="20" t="s">
        <v>217</v>
      </c>
      <c r="D181" s="13"/>
      <c r="E181" s="65"/>
      <c r="F181" s="65"/>
      <c r="G181" s="65"/>
      <c r="H181" s="65"/>
      <c r="I181" s="41" t="s">
        <v>219</v>
      </c>
      <c r="J181" s="65"/>
      <c r="K181" s="65"/>
      <c r="L181" s="65"/>
      <c r="M181" s="65"/>
    </row>
    <row r="182" ht="48.75" customHeight="1">
      <c r="A182" s="60">
        <v>6.0</v>
      </c>
      <c r="B182" s="19" t="s">
        <v>219</v>
      </c>
      <c r="C182" s="20" t="s">
        <v>220</v>
      </c>
      <c r="D182" s="13"/>
      <c r="E182" s="31"/>
      <c r="F182" s="31"/>
      <c r="G182" s="31"/>
      <c r="H182" s="31"/>
      <c r="I182" s="41"/>
      <c r="J182" s="31"/>
      <c r="K182" s="31"/>
      <c r="L182" s="31"/>
      <c r="M182" s="31"/>
    </row>
    <row r="183" ht="48.75" customHeight="1">
      <c r="A183" s="60">
        <v>7.0</v>
      </c>
      <c r="B183" s="19" t="s">
        <v>212</v>
      </c>
      <c r="C183" s="20" t="s">
        <v>222</v>
      </c>
      <c r="D183" s="13"/>
      <c r="E183" s="32" t="s">
        <v>95</v>
      </c>
      <c r="F183" s="73">
        <v>0.7986111111111112</v>
      </c>
      <c r="G183" s="74">
        <v>1.0</v>
      </c>
      <c r="H183" s="35" t="s">
        <v>265</v>
      </c>
      <c r="I183" s="19" t="s">
        <v>210</v>
      </c>
      <c r="J183" s="75">
        <v>21.0</v>
      </c>
      <c r="K183" s="75">
        <v>19.0</v>
      </c>
      <c r="L183" s="75">
        <v>21.0</v>
      </c>
      <c r="M183" s="74">
        <v>2.0</v>
      </c>
    </row>
    <row r="184" ht="48.75" customHeight="1">
      <c r="A184" s="60">
        <v>8.0</v>
      </c>
      <c r="B184" s="19" t="s">
        <v>224</v>
      </c>
      <c r="C184" s="20" t="s">
        <v>225</v>
      </c>
      <c r="D184" s="13"/>
      <c r="E184" s="65"/>
      <c r="F184" s="65"/>
      <c r="G184" s="65"/>
      <c r="H184" s="65"/>
      <c r="I184" s="19" t="s">
        <v>224</v>
      </c>
      <c r="J184" s="65"/>
      <c r="K184" s="65"/>
      <c r="L184" s="65"/>
      <c r="M184" s="65"/>
    </row>
    <row r="185" ht="48.75" customHeight="1">
      <c r="A185" s="60">
        <v>9.0</v>
      </c>
      <c r="B185" s="19" t="s">
        <v>216</v>
      </c>
      <c r="C185" s="20" t="s">
        <v>226</v>
      </c>
      <c r="D185" s="13"/>
      <c r="E185" s="65"/>
      <c r="F185" s="65"/>
      <c r="G185" s="31"/>
      <c r="H185" s="65"/>
      <c r="I185" s="19" t="s">
        <v>208</v>
      </c>
      <c r="J185" s="31"/>
      <c r="K185" s="31"/>
      <c r="L185" s="31"/>
      <c r="M185" s="31"/>
    </row>
    <row r="186" ht="48.75" customHeight="1">
      <c r="A186" s="60">
        <v>10.0</v>
      </c>
      <c r="B186" s="19" t="s">
        <v>218</v>
      </c>
      <c r="C186" s="20" t="s">
        <v>227</v>
      </c>
      <c r="D186" s="13"/>
      <c r="E186" s="65"/>
      <c r="F186" s="65"/>
      <c r="G186" s="74">
        <v>0.0</v>
      </c>
      <c r="H186" s="65"/>
      <c r="I186" s="19" t="s">
        <v>219</v>
      </c>
      <c r="J186" s="75">
        <v>12.0</v>
      </c>
      <c r="K186" s="75">
        <v>21.0</v>
      </c>
      <c r="L186" s="75">
        <v>19.0</v>
      </c>
      <c r="M186" s="74">
        <v>1.0</v>
      </c>
    </row>
    <row r="187" ht="48.75" customHeight="1">
      <c r="A187" s="60">
        <v>11.0</v>
      </c>
      <c r="B187" s="19" t="s">
        <v>228</v>
      </c>
      <c r="C187" s="20" t="s">
        <v>229</v>
      </c>
      <c r="D187" s="13"/>
      <c r="E187" s="65"/>
      <c r="F187" s="65"/>
      <c r="G187" s="65"/>
      <c r="H187" s="65"/>
      <c r="I187" s="19" t="s">
        <v>205</v>
      </c>
      <c r="J187" s="65"/>
      <c r="K187" s="65"/>
      <c r="L187" s="65"/>
      <c r="M187" s="65"/>
    </row>
    <row r="188" ht="48.75" customHeight="1">
      <c r="A188" s="60">
        <v>12.0</v>
      </c>
      <c r="B188" s="19" t="s">
        <v>221</v>
      </c>
      <c r="C188" s="20" t="s">
        <v>230</v>
      </c>
      <c r="D188" s="13"/>
      <c r="E188" s="31"/>
      <c r="F188" s="31"/>
      <c r="G188" s="31"/>
      <c r="H188" s="31"/>
      <c r="I188" s="19"/>
      <c r="J188" s="31"/>
      <c r="K188" s="31"/>
      <c r="L188" s="31"/>
      <c r="M188" s="31"/>
    </row>
    <row r="189" ht="48.75" customHeight="1">
      <c r="A189" s="6"/>
      <c r="B189" s="2"/>
      <c r="C189" s="2"/>
      <c r="D189" s="2"/>
      <c r="E189" s="2"/>
      <c r="F189" s="2"/>
      <c r="G189" s="2"/>
      <c r="H189" s="2"/>
      <c r="J189" s="7" t="s">
        <v>7</v>
      </c>
    </row>
    <row r="190" ht="48.75" customHeight="1">
      <c r="A190" s="9" t="s">
        <v>2</v>
      </c>
      <c r="B190" s="9" t="s">
        <v>3</v>
      </c>
      <c r="C190" s="9" t="s">
        <v>4</v>
      </c>
      <c r="E190" s="10"/>
      <c r="F190" s="10"/>
      <c r="G190" s="11" t="s">
        <v>5</v>
      </c>
      <c r="H190" s="12" t="s">
        <v>266</v>
      </c>
      <c r="I190" s="13"/>
      <c r="J190" s="14">
        <v>1.0</v>
      </c>
      <c r="K190" s="14">
        <v>2.0</v>
      </c>
      <c r="L190" s="14">
        <v>3.0</v>
      </c>
      <c r="M190" s="11" t="s">
        <v>204</v>
      </c>
    </row>
    <row r="191" ht="48.75" customHeight="1">
      <c r="A191" s="60">
        <v>1.0</v>
      </c>
      <c r="B191" s="19" t="s">
        <v>205</v>
      </c>
      <c r="C191" s="20" t="s">
        <v>206</v>
      </c>
      <c r="D191" s="13"/>
      <c r="E191" s="37" t="s">
        <v>95</v>
      </c>
      <c r="F191" s="38">
        <v>0.7638888888888888</v>
      </c>
      <c r="G191" s="71">
        <v>0.0</v>
      </c>
      <c r="H191" s="40" t="s">
        <v>267</v>
      </c>
      <c r="I191" s="41" t="s">
        <v>205</v>
      </c>
      <c r="J191" s="72">
        <v>23.0</v>
      </c>
      <c r="K191" s="72">
        <v>8.0</v>
      </c>
      <c r="L191" s="72">
        <v>16.0</v>
      </c>
      <c r="M191" s="71">
        <v>1.0</v>
      </c>
    </row>
    <row r="192" ht="48.75" customHeight="1">
      <c r="A192" s="60">
        <v>2.0</v>
      </c>
      <c r="B192" s="19" t="s">
        <v>208</v>
      </c>
      <c r="C192" s="20" t="s">
        <v>209</v>
      </c>
      <c r="D192" s="13"/>
      <c r="E192" s="65"/>
      <c r="F192" s="65"/>
      <c r="G192" s="65"/>
      <c r="H192" s="65"/>
      <c r="I192" s="41" t="s">
        <v>224</v>
      </c>
      <c r="J192" s="65"/>
      <c r="K192" s="65"/>
      <c r="L192" s="65"/>
      <c r="M192" s="65"/>
    </row>
    <row r="193" ht="48.75" customHeight="1">
      <c r="A193" s="60">
        <v>3.0</v>
      </c>
      <c r="B193" s="19" t="s">
        <v>210</v>
      </c>
      <c r="C193" s="20" t="s">
        <v>211</v>
      </c>
      <c r="D193" s="13"/>
      <c r="E193" s="65"/>
      <c r="F193" s="65"/>
      <c r="G193" s="31"/>
      <c r="H193" s="65"/>
      <c r="I193" s="41" t="s">
        <v>218</v>
      </c>
      <c r="J193" s="31"/>
      <c r="K193" s="31"/>
      <c r="L193" s="31"/>
      <c r="M193" s="31"/>
    </row>
    <row r="194" ht="48.75" customHeight="1">
      <c r="A194" s="60">
        <v>4.0</v>
      </c>
      <c r="B194" s="19" t="s">
        <v>214</v>
      </c>
      <c r="C194" s="20" t="s">
        <v>215</v>
      </c>
      <c r="D194" s="13"/>
      <c r="E194" s="65"/>
      <c r="F194" s="65"/>
      <c r="G194" s="71">
        <v>1.0</v>
      </c>
      <c r="H194" s="65"/>
      <c r="I194" s="41" t="s">
        <v>208</v>
      </c>
      <c r="J194" s="72">
        <v>21.0</v>
      </c>
      <c r="K194" s="72">
        <v>21.0</v>
      </c>
      <c r="L194" s="72">
        <v>21.0</v>
      </c>
      <c r="M194" s="71">
        <v>3.0</v>
      </c>
    </row>
    <row r="195" ht="48.75" customHeight="1">
      <c r="A195" s="60">
        <v>5.0</v>
      </c>
      <c r="B195" s="19" t="s">
        <v>213</v>
      </c>
      <c r="C195" s="20" t="s">
        <v>217</v>
      </c>
      <c r="D195" s="13"/>
      <c r="E195" s="65"/>
      <c r="F195" s="65"/>
      <c r="G195" s="65"/>
      <c r="H195" s="65"/>
      <c r="I195" s="41" t="s">
        <v>210</v>
      </c>
      <c r="J195" s="65"/>
      <c r="K195" s="65"/>
      <c r="L195" s="65"/>
      <c r="M195" s="65"/>
    </row>
    <row r="196" ht="48.75" customHeight="1">
      <c r="A196" s="60">
        <v>6.0</v>
      </c>
      <c r="B196" s="19" t="s">
        <v>219</v>
      </c>
      <c r="C196" s="20" t="s">
        <v>220</v>
      </c>
      <c r="D196" s="13"/>
      <c r="E196" s="31"/>
      <c r="F196" s="31"/>
      <c r="G196" s="31"/>
      <c r="H196" s="31"/>
      <c r="I196" s="41" t="s">
        <v>212</v>
      </c>
      <c r="J196" s="31"/>
      <c r="K196" s="31"/>
      <c r="L196" s="31"/>
      <c r="M196" s="31"/>
    </row>
    <row r="197" ht="48.75" customHeight="1">
      <c r="A197" s="60">
        <v>7.0</v>
      </c>
      <c r="B197" s="19" t="s">
        <v>212</v>
      </c>
      <c r="C197" s="20" t="s">
        <v>222</v>
      </c>
      <c r="D197" s="13"/>
      <c r="E197" s="32" t="s">
        <v>95</v>
      </c>
      <c r="F197" s="73">
        <v>0.7986111111111112</v>
      </c>
      <c r="G197" s="74">
        <v>1.0</v>
      </c>
      <c r="H197" s="35" t="s">
        <v>268</v>
      </c>
      <c r="I197" s="19" t="s">
        <v>214</v>
      </c>
      <c r="J197" s="75">
        <v>21.0</v>
      </c>
      <c r="K197" s="75">
        <v>21.0</v>
      </c>
      <c r="L197" s="75">
        <v>22.0</v>
      </c>
      <c r="M197" s="74">
        <v>2.0</v>
      </c>
    </row>
    <row r="198" ht="48.75" customHeight="1">
      <c r="A198" s="60">
        <v>8.0</v>
      </c>
      <c r="B198" s="19" t="s">
        <v>224</v>
      </c>
      <c r="C198" s="20" t="s">
        <v>225</v>
      </c>
      <c r="D198" s="13"/>
      <c r="E198" s="65"/>
      <c r="F198" s="65"/>
      <c r="G198" s="65"/>
      <c r="H198" s="65"/>
      <c r="I198" s="19" t="s">
        <v>219</v>
      </c>
      <c r="J198" s="65"/>
      <c r="K198" s="65"/>
      <c r="L198" s="65"/>
      <c r="M198" s="65"/>
    </row>
    <row r="199" ht="48.75" customHeight="1">
      <c r="A199" s="60">
        <v>9.0</v>
      </c>
      <c r="B199" s="19" t="s">
        <v>216</v>
      </c>
      <c r="C199" s="20" t="s">
        <v>226</v>
      </c>
      <c r="D199" s="13"/>
      <c r="E199" s="65"/>
      <c r="F199" s="65"/>
      <c r="G199" s="31"/>
      <c r="H199" s="65"/>
      <c r="I199" s="19" t="s">
        <v>218</v>
      </c>
      <c r="J199" s="31"/>
      <c r="K199" s="31"/>
      <c r="L199" s="31"/>
      <c r="M199" s="31"/>
    </row>
    <row r="200" ht="48.75" customHeight="1">
      <c r="A200" s="60">
        <v>10.0</v>
      </c>
      <c r="B200" s="19" t="s">
        <v>218</v>
      </c>
      <c r="C200" s="20" t="s">
        <v>227</v>
      </c>
      <c r="D200" s="13"/>
      <c r="E200" s="65"/>
      <c r="F200" s="65"/>
      <c r="G200" s="74">
        <v>0.0</v>
      </c>
      <c r="H200" s="65"/>
      <c r="I200" s="19" t="s">
        <v>213</v>
      </c>
      <c r="J200" s="75">
        <v>16.0</v>
      </c>
      <c r="K200" s="75">
        <v>17.0</v>
      </c>
      <c r="L200" s="75">
        <v>23.0</v>
      </c>
      <c r="M200" s="74">
        <v>1.0</v>
      </c>
    </row>
    <row r="201" ht="48.75" customHeight="1">
      <c r="A201" s="60">
        <v>11.0</v>
      </c>
      <c r="B201" s="19" t="s">
        <v>228</v>
      </c>
      <c r="C201" s="20" t="s">
        <v>229</v>
      </c>
      <c r="D201" s="13"/>
      <c r="E201" s="65"/>
      <c r="F201" s="65"/>
      <c r="G201" s="65"/>
      <c r="H201" s="65"/>
      <c r="I201" s="19" t="s">
        <v>216</v>
      </c>
      <c r="J201" s="65"/>
      <c r="K201" s="65"/>
      <c r="L201" s="65"/>
      <c r="M201" s="65"/>
    </row>
    <row r="202" ht="48.75" customHeight="1">
      <c r="A202" s="60">
        <v>12.0</v>
      </c>
      <c r="B202" s="19" t="s">
        <v>221</v>
      </c>
      <c r="C202" s="20" t="s">
        <v>230</v>
      </c>
      <c r="D202" s="13"/>
      <c r="E202" s="31"/>
      <c r="F202" s="31"/>
      <c r="G202" s="31"/>
      <c r="H202" s="31"/>
      <c r="I202" s="19" t="s">
        <v>221</v>
      </c>
      <c r="J202" s="31"/>
      <c r="K202" s="31"/>
      <c r="L202" s="31"/>
      <c r="M202" s="31"/>
    </row>
    <row r="203" ht="48.75" customHeight="1">
      <c r="A203" s="81"/>
      <c r="B203" s="81"/>
      <c r="C203" s="81"/>
      <c r="D203" s="81"/>
      <c r="E203" s="81"/>
      <c r="F203" s="82"/>
      <c r="G203" s="81"/>
      <c r="H203" s="81"/>
      <c r="I203" s="55"/>
      <c r="J203" s="83" t="s">
        <v>7</v>
      </c>
      <c r="M203" s="55"/>
    </row>
    <row r="204" ht="48.75" customHeight="1">
      <c r="A204" s="84" t="s">
        <v>2</v>
      </c>
      <c r="B204" s="84" t="s">
        <v>3</v>
      </c>
      <c r="C204" s="84" t="s">
        <v>4</v>
      </c>
      <c r="E204" s="55"/>
      <c r="F204" s="56"/>
      <c r="G204" s="57" t="s">
        <v>5</v>
      </c>
      <c r="H204" s="58" t="s">
        <v>203</v>
      </c>
      <c r="I204" s="13"/>
      <c r="J204" s="59">
        <v>1.0</v>
      </c>
      <c r="K204" s="59">
        <v>2.0</v>
      </c>
      <c r="L204" s="59">
        <v>3.0</v>
      </c>
      <c r="M204" s="57" t="s">
        <v>204</v>
      </c>
    </row>
    <row r="205" ht="48.75" customHeight="1">
      <c r="A205" s="85">
        <v>1.0</v>
      </c>
      <c r="B205" s="69" t="s">
        <v>205</v>
      </c>
      <c r="C205" s="86" t="s">
        <v>206</v>
      </c>
      <c r="D205" s="13"/>
      <c r="E205" s="61" t="s">
        <v>95</v>
      </c>
      <c r="F205" s="62">
        <v>0.7638888888888888</v>
      </c>
      <c r="G205" s="63"/>
      <c r="H205" s="40" t="s">
        <v>207</v>
      </c>
      <c r="I205" s="64" t="s">
        <v>205</v>
      </c>
      <c r="J205" s="63"/>
      <c r="K205" s="63"/>
      <c r="L205" s="63"/>
      <c r="M205" s="63"/>
    </row>
    <row r="206" ht="48.75" customHeight="1">
      <c r="A206" s="85">
        <v>2.0</v>
      </c>
      <c r="B206" s="69" t="s">
        <v>208</v>
      </c>
      <c r="C206" s="86" t="s">
        <v>209</v>
      </c>
      <c r="D206" s="13"/>
      <c r="E206" s="65"/>
      <c r="F206" s="65"/>
      <c r="G206" s="65"/>
      <c r="H206" s="65"/>
      <c r="I206" s="64" t="s">
        <v>208</v>
      </c>
      <c r="J206" s="65"/>
      <c r="K206" s="65"/>
      <c r="L206" s="65"/>
      <c r="M206" s="65"/>
    </row>
    <row r="207" ht="48.75" customHeight="1">
      <c r="A207" s="85">
        <v>3.0</v>
      </c>
      <c r="B207" s="69" t="s">
        <v>210</v>
      </c>
      <c r="C207" s="86" t="s">
        <v>211</v>
      </c>
      <c r="D207" s="13"/>
      <c r="E207" s="65"/>
      <c r="F207" s="65"/>
      <c r="G207" s="31"/>
      <c r="H207" s="65"/>
      <c r="I207" s="64" t="s">
        <v>212</v>
      </c>
      <c r="J207" s="31"/>
      <c r="K207" s="31"/>
      <c r="L207" s="31"/>
      <c r="M207" s="31"/>
    </row>
    <row r="208" ht="48.75" customHeight="1">
      <c r="A208" s="85">
        <v>4.0</v>
      </c>
      <c r="B208" s="69" t="s">
        <v>214</v>
      </c>
      <c r="C208" s="86" t="s">
        <v>215</v>
      </c>
      <c r="D208" s="13"/>
      <c r="E208" s="65"/>
      <c r="F208" s="65"/>
      <c r="G208" s="63"/>
      <c r="H208" s="65"/>
      <c r="I208" s="64" t="s">
        <v>210</v>
      </c>
      <c r="J208" s="63"/>
      <c r="K208" s="63"/>
      <c r="L208" s="63"/>
      <c r="M208" s="63"/>
    </row>
    <row r="209" ht="48.75" customHeight="1">
      <c r="A209" s="85">
        <v>5.0</v>
      </c>
      <c r="B209" s="69" t="s">
        <v>213</v>
      </c>
      <c r="C209" s="86" t="s">
        <v>217</v>
      </c>
      <c r="D209" s="13"/>
      <c r="E209" s="65"/>
      <c r="F209" s="65"/>
      <c r="G209" s="65"/>
      <c r="H209" s="65"/>
      <c r="I209" s="64" t="s">
        <v>213</v>
      </c>
      <c r="J209" s="65"/>
      <c r="K209" s="65"/>
      <c r="L209" s="65"/>
      <c r="M209" s="65"/>
    </row>
    <row r="210" ht="48.75" customHeight="1">
      <c r="A210" s="85">
        <v>6.0</v>
      </c>
      <c r="B210" s="69" t="s">
        <v>219</v>
      </c>
      <c r="C210" s="86" t="s">
        <v>220</v>
      </c>
      <c r="D210" s="13"/>
      <c r="E210" s="31"/>
      <c r="F210" s="31"/>
      <c r="G210" s="31"/>
      <c r="H210" s="31"/>
      <c r="I210" s="64" t="s">
        <v>221</v>
      </c>
      <c r="J210" s="31"/>
      <c r="K210" s="31"/>
      <c r="L210" s="31"/>
      <c r="M210" s="31"/>
    </row>
    <row r="211" ht="48.75" customHeight="1">
      <c r="A211" s="85">
        <v>7.0</v>
      </c>
      <c r="B211" s="69" t="s">
        <v>212</v>
      </c>
      <c r="C211" s="86" t="s">
        <v>222</v>
      </c>
      <c r="D211" s="13"/>
      <c r="E211" s="66" t="s">
        <v>95</v>
      </c>
      <c r="F211" s="67">
        <v>0.7986111111111112</v>
      </c>
      <c r="G211" s="68"/>
      <c r="H211" s="35" t="s">
        <v>223</v>
      </c>
      <c r="I211" s="69" t="s">
        <v>214</v>
      </c>
      <c r="J211" s="68"/>
      <c r="K211" s="68"/>
      <c r="L211" s="68"/>
      <c r="M211" s="68"/>
    </row>
    <row r="212" ht="48.75" customHeight="1">
      <c r="A212" s="85">
        <v>8.0</v>
      </c>
      <c r="B212" s="69" t="s">
        <v>224</v>
      </c>
      <c r="C212" s="86" t="s">
        <v>225</v>
      </c>
      <c r="D212" s="13"/>
      <c r="E212" s="65"/>
      <c r="F212" s="65"/>
      <c r="G212" s="65"/>
      <c r="H212" s="65"/>
      <c r="I212" s="69" t="s">
        <v>216</v>
      </c>
      <c r="J212" s="65"/>
      <c r="K212" s="65"/>
      <c r="L212" s="65"/>
      <c r="M212" s="65"/>
    </row>
    <row r="213" ht="48.75" customHeight="1">
      <c r="A213" s="85">
        <v>9.0</v>
      </c>
      <c r="B213" s="69" t="s">
        <v>216</v>
      </c>
      <c r="C213" s="86" t="s">
        <v>226</v>
      </c>
      <c r="D213" s="13"/>
      <c r="E213" s="65"/>
      <c r="F213" s="65"/>
      <c r="G213" s="31"/>
      <c r="H213" s="65"/>
      <c r="I213" s="69" t="s">
        <v>218</v>
      </c>
      <c r="J213" s="31"/>
      <c r="K213" s="31"/>
      <c r="L213" s="31"/>
      <c r="M213" s="31"/>
    </row>
    <row r="214" ht="48.75" customHeight="1">
      <c r="A214" s="85">
        <v>10.0</v>
      </c>
      <c r="B214" s="69" t="s">
        <v>218</v>
      </c>
      <c r="C214" s="86" t="s">
        <v>227</v>
      </c>
      <c r="D214" s="13"/>
      <c r="E214" s="65"/>
      <c r="F214" s="65"/>
      <c r="G214" s="68"/>
      <c r="H214" s="65"/>
      <c r="I214" s="69" t="s">
        <v>219</v>
      </c>
      <c r="J214" s="68"/>
      <c r="K214" s="68"/>
      <c r="L214" s="68"/>
      <c r="M214" s="68"/>
    </row>
    <row r="215" ht="48.75" customHeight="1">
      <c r="A215" s="85">
        <v>11.0</v>
      </c>
      <c r="B215" s="69" t="s">
        <v>228</v>
      </c>
      <c r="C215" s="86" t="s">
        <v>229</v>
      </c>
      <c r="D215" s="13"/>
      <c r="E215" s="65"/>
      <c r="F215" s="65"/>
      <c r="G215" s="65"/>
      <c r="H215" s="65"/>
      <c r="I215" s="69" t="s">
        <v>224</v>
      </c>
      <c r="J215" s="65"/>
      <c r="K215" s="65"/>
      <c r="L215" s="65"/>
      <c r="M215" s="65"/>
    </row>
    <row r="216" ht="48.75" customHeight="1">
      <c r="A216" s="85">
        <v>12.0</v>
      </c>
      <c r="B216" s="69" t="s">
        <v>221</v>
      </c>
      <c r="C216" s="86" t="s">
        <v>230</v>
      </c>
      <c r="D216" s="13"/>
      <c r="E216" s="31"/>
      <c r="F216" s="31"/>
      <c r="G216" s="31"/>
      <c r="H216" s="31"/>
      <c r="I216" s="69" t="s">
        <v>228</v>
      </c>
      <c r="J216" s="31"/>
      <c r="K216" s="31"/>
      <c r="L216" s="31"/>
      <c r="M216" s="31"/>
    </row>
    <row r="217" ht="48.75" customHeight="1">
      <c r="A217" s="60" t="s">
        <v>269</v>
      </c>
      <c r="B217" s="19" t="s">
        <v>270</v>
      </c>
      <c r="C217" s="20" t="s">
        <v>271</v>
      </c>
      <c r="D217" s="13"/>
      <c r="E217" s="32" t="s">
        <v>272</v>
      </c>
      <c r="F217" s="73">
        <v>0.9027777777777778</v>
      </c>
      <c r="G217" s="34">
        <v>1.0</v>
      </c>
      <c r="H217" s="35" t="s">
        <v>273</v>
      </c>
      <c r="I217" s="19" t="s">
        <v>274</v>
      </c>
      <c r="J217" s="87">
        <v>21.0</v>
      </c>
      <c r="K217" s="87">
        <v>21.0</v>
      </c>
      <c r="L217" s="87">
        <v>21.0</v>
      </c>
      <c r="M217" s="34">
        <v>3.0</v>
      </c>
    </row>
    <row r="218" ht="48.75" customHeight="1">
      <c r="A218" s="60" t="s">
        <v>275</v>
      </c>
      <c r="B218" s="19" t="s">
        <v>276</v>
      </c>
      <c r="C218" s="20" t="s">
        <v>277</v>
      </c>
      <c r="D218" s="13"/>
      <c r="E218" s="31"/>
      <c r="F218" s="31"/>
      <c r="G218" s="34">
        <v>0.0</v>
      </c>
      <c r="H218" s="31"/>
      <c r="I218" s="19" t="s">
        <v>276</v>
      </c>
      <c r="J218" s="87">
        <v>12.0</v>
      </c>
      <c r="K218" s="87">
        <v>5.0</v>
      </c>
      <c r="L218" s="87">
        <v>8.0</v>
      </c>
      <c r="M218" s="34">
        <v>0.0</v>
      </c>
    </row>
    <row r="219" ht="48.75" customHeight="1">
      <c r="A219" s="6"/>
      <c r="B219" s="2"/>
      <c r="C219" s="2"/>
      <c r="D219" s="2"/>
      <c r="E219" s="2"/>
      <c r="F219" s="2"/>
      <c r="G219" s="2"/>
      <c r="H219" s="2"/>
      <c r="J219" s="7" t="s">
        <v>7</v>
      </c>
    </row>
    <row r="220" ht="48.75" customHeight="1">
      <c r="A220" s="9" t="s">
        <v>2</v>
      </c>
      <c r="B220" s="9" t="s">
        <v>3</v>
      </c>
      <c r="C220" s="9" t="s">
        <v>4</v>
      </c>
      <c r="E220" s="10"/>
      <c r="F220" s="10"/>
      <c r="G220" s="11" t="s">
        <v>5</v>
      </c>
      <c r="H220" s="12" t="s">
        <v>278</v>
      </c>
      <c r="I220" s="13"/>
      <c r="J220" s="14">
        <v>1.0</v>
      </c>
      <c r="K220" s="14">
        <v>2.0</v>
      </c>
      <c r="L220" s="14">
        <v>3.0</v>
      </c>
      <c r="M220" s="11" t="s">
        <v>204</v>
      </c>
    </row>
    <row r="221" ht="48.75" customHeight="1">
      <c r="A221" s="60" t="s">
        <v>279</v>
      </c>
      <c r="B221" s="19" t="s">
        <v>152</v>
      </c>
      <c r="C221" s="20" t="s">
        <v>153</v>
      </c>
      <c r="D221" s="13"/>
      <c r="E221" s="37" t="s">
        <v>272</v>
      </c>
      <c r="F221" s="38">
        <v>0.7291666666666666</v>
      </c>
      <c r="G221" s="39">
        <v>0.0</v>
      </c>
      <c r="H221" s="40" t="s">
        <v>280</v>
      </c>
      <c r="I221" s="41" t="s">
        <v>281</v>
      </c>
      <c r="J221" s="42">
        <v>21.0</v>
      </c>
      <c r="K221" s="42">
        <v>16.0</v>
      </c>
      <c r="L221" s="42">
        <v>19.0</v>
      </c>
      <c r="M221" s="39">
        <v>1.0</v>
      </c>
    </row>
    <row r="222" ht="48.75" customHeight="1">
      <c r="A222" s="60" t="s">
        <v>282</v>
      </c>
      <c r="B222" s="19" t="s">
        <v>141</v>
      </c>
      <c r="C222" s="20" t="s">
        <v>159</v>
      </c>
      <c r="D222" s="13"/>
      <c r="E222" s="31"/>
      <c r="F222" s="31"/>
      <c r="G222" s="39">
        <v>1.0</v>
      </c>
      <c r="H222" s="31"/>
      <c r="I222" s="41" t="s">
        <v>45</v>
      </c>
      <c r="J222" s="42">
        <v>14.0</v>
      </c>
      <c r="K222" s="42">
        <v>21.0</v>
      </c>
      <c r="L222" s="42">
        <v>21.0</v>
      </c>
      <c r="M222" s="39">
        <v>2.0</v>
      </c>
    </row>
    <row r="223" ht="48.75" customHeight="1">
      <c r="A223" s="60" t="s">
        <v>283</v>
      </c>
      <c r="B223" s="19" t="s">
        <v>274</v>
      </c>
      <c r="C223" s="20" t="s">
        <v>139</v>
      </c>
      <c r="D223" s="13"/>
      <c r="E223" s="32" t="s">
        <v>284</v>
      </c>
      <c r="F223" s="73">
        <v>0.7291666666666666</v>
      </c>
      <c r="G223" s="34">
        <v>0.0</v>
      </c>
      <c r="H223" s="35" t="s">
        <v>285</v>
      </c>
      <c r="I223" s="19" t="s">
        <v>274</v>
      </c>
      <c r="J223" s="36">
        <v>17.0</v>
      </c>
      <c r="K223" s="36">
        <v>19.0</v>
      </c>
      <c r="L223" s="36">
        <v>21.0</v>
      </c>
      <c r="M223" s="34">
        <v>1.0</v>
      </c>
    </row>
    <row r="224" ht="48.75" customHeight="1">
      <c r="A224" s="60" t="s">
        <v>286</v>
      </c>
      <c r="B224" s="19" t="s">
        <v>287</v>
      </c>
      <c r="C224" s="20" t="s">
        <v>288</v>
      </c>
      <c r="D224" s="13"/>
      <c r="E224" s="31"/>
      <c r="F224" s="31"/>
      <c r="G224" s="34">
        <v>1.0</v>
      </c>
      <c r="H224" s="31"/>
      <c r="I224" s="19" t="s">
        <v>79</v>
      </c>
      <c r="J224" s="36">
        <v>21.0</v>
      </c>
      <c r="K224" s="36">
        <v>21.0</v>
      </c>
      <c r="L224" s="36">
        <v>11.0</v>
      </c>
      <c r="M224" s="34">
        <v>2.0</v>
      </c>
    </row>
    <row r="225" ht="48.75" customHeight="1">
      <c r="A225" s="60" t="s">
        <v>289</v>
      </c>
      <c r="B225" s="19" t="s">
        <v>290</v>
      </c>
      <c r="C225" s="20" t="s">
        <v>156</v>
      </c>
      <c r="D225" s="13"/>
      <c r="E225" s="37" t="s">
        <v>272</v>
      </c>
      <c r="F225" s="38">
        <v>0.7638888888888888</v>
      </c>
      <c r="G225" s="39">
        <v>1.0</v>
      </c>
      <c r="H225" s="40" t="s">
        <v>291</v>
      </c>
      <c r="I225" s="41" t="s">
        <v>152</v>
      </c>
      <c r="J225" s="42">
        <v>21.0</v>
      </c>
      <c r="K225" s="42">
        <v>21.0</v>
      </c>
      <c r="L225" s="42">
        <v>21.0</v>
      </c>
      <c r="M225" s="39">
        <v>3.0</v>
      </c>
    </row>
    <row r="226" ht="48.75" customHeight="1">
      <c r="A226" s="60" t="s">
        <v>292</v>
      </c>
      <c r="B226" s="19" t="s">
        <v>293</v>
      </c>
      <c r="C226" s="20" t="s">
        <v>294</v>
      </c>
      <c r="D226" s="13"/>
      <c r="E226" s="31"/>
      <c r="F226" s="31"/>
      <c r="G226" s="39">
        <v>0.0</v>
      </c>
      <c r="H226" s="31"/>
      <c r="I226" s="41" t="s">
        <v>276</v>
      </c>
      <c r="J226" s="42">
        <v>8.0</v>
      </c>
      <c r="K226" s="42">
        <v>13.0</v>
      </c>
      <c r="L226" s="42">
        <v>17.0</v>
      </c>
      <c r="M226" s="39">
        <v>0.0</v>
      </c>
    </row>
    <row r="227" ht="48.75" customHeight="1">
      <c r="A227" s="60" t="s">
        <v>295</v>
      </c>
      <c r="B227" s="19" t="s">
        <v>281</v>
      </c>
      <c r="C227" s="20" t="s">
        <v>150</v>
      </c>
      <c r="D227" s="13"/>
      <c r="E227" s="32" t="s">
        <v>272</v>
      </c>
      <c r="F227" s="73">
        <v>0.7986111111111112</v>
      </c>
      <c r="G227" s="34">
        <v>1.0</v>
      </c>
      <c r="H227" s="35" t="s">
        <v>296</v>
      </c>
      <c r="I227" s="19" t="s">
        <v>141</v>
      </c>
      <c r="J227" s="87">
        <v>21.0</v>
      </c>
      <c r="K227" s="87">
        <v>21.0</v>
      </c>
      <c r="L227" s="87">
        <v>21.0</v>
      </c>
      <c r="M227" s="34">
        <v>3.0</v>
      </c>
    </row>
    <row r="228" ht="48.75" customHeight="1">
      <c r="A228" s="60" t="s">
        <v>297</v>
      </c>
      <c r="B228" s="19" t="s">
        <v>298</v>
      </c>
      <c r="C228" s="20" t="s">
        <v>299</v>
      </c>
      <c r="D228" s="13"/>
      <c r="E228" s="31"/>
      <c r="F228" s="31"/>
      <c r="G228" s="34">
        <v>0.0</v>
      </c>
      <c r="H228" s="31"/>
      <c r="I228" s="19" t="s">
        <v>128</v>
      </c>
      <c r="J228" s="87">
        <v>16.0</v>
      </c>
      <c r="K228" s="87">
        <v>18.0</v>
      </c>
      <c r="L228" s="87">
        <v>9.0</v>
      </c>
      <c r="M228" s="34">
        <v>0.0</v>
      </c>
    </row>
    <row r="229" ht="48.75" customHeight="1">
      <c r="A229" s="60" t="s">
        <v>300</v>
      </c>
      <c r="B229" s="19" t="s">
        <v>128</v>
      </c>
      <c r="C229" s="20" t="s">
        <v>129</v>
      </c>
      <c r="D229" s="13"/>
      <c r="E229" s="37" t="s">
        <v>272</v>
      </c>
      <c r="F229" s="38">
        <v>0.8333333333333334</v>
      </c>
      <c r="G229" s="39">
        <v>0.0</v>
      </c>
      <c r="H229" s="40" t="s">
        <v>301</v>
      </c>
      <c r="I229" s="41" t="s">
        <v>293</v>
      </c>
      <c r="J229" s="42">
        <v>12.0</v>
      </c>
      <c r="K229" s="42">
        <v>21.0</v>
      </c>
      <c r="L229" s="42">
        <v>17.0</v>
      </c>
      <c r="M229" s="39">
        <v>1.0</v>
      </c>
    </row>
    <row r="230" ht="48.75" customHeight="1">
      <c r="A230" s="60" t="s">
        <v>302</v>
      </c>
      <c r="B230" s="19" t="s">
        <v>131</v>
      </c>
      <c r="C230" s="20" t="s">
        <v>303</v>
      </c>
      <c r="D230" s="13"/>
      <c r="E230" s="31"/>
      <c r="F230" s="31"/>
      <c r="G230" s="39">
        <v>1.0</v>
      </c>
      <c r="H230" s="31"/>
      <c r="I230" s="41" t="s">
        <v>304</v>
      </c>
      <c r="J230" s="42">
        <v>21.0</v>
      </c>
      <c r="K230" s="42">
        <v>17.0</v>
      </c>
      <c r="L230" s="42">
        <v>21.0</v>
      </c>
      <c r="M230" s="39">
        <v>2.0</v>
      </c>
    </row>
    <row r="231" ht="48.75" customHeight="1">
      <c r="A231" s="60" t="s">
        <v>305</v>
      </c>
      <c r="B231" s="19" t="s">
        <v>79</v>
      </c>
      <c r="C231" s="20" t="s">
        <v>306</v>
      </c>
      <c r="D231" s="13"/>
      <c r="E231" s="32" t="s">
        <v>272</v>
      </c>
      <c r="F231" s="73">
        <v>0.8680555555555556</v>
      </c>
      <c r="G231" s="34">
        <v>1.0</v>
      </c>
      <c r="H231" s="35" t="s">
        <v>307</v>
      </c>
      <c r="I231" s="19" t="s">
        <v>287</v>
      </c>
      <c r="J231" s="87">
        <v>16.0</v>
      </c>
      <c r="K231" s="87">
        <v>21.0</v>
      </c>
      <c r="L231" s="87">
        <v>21.0</v>
      </c>
      <c r="M231" s="34">
        <v>2.0</v>
      </c>
    </row>
    <row r="232" ht="48.75" customHeight="1">
      <c r="A232" s="60" t="s">
        <v>308</v>
      </c>
      <c r="B232" s="19" t="s">
        <v>45</v>
      </c>
      <c r="C232" s="20" t="s">
        <v>46</v>
      </c>
      <c r="D232" s="13"/>
      <c r="E232" s="31"/>
      <c r="F232" s="31"/>
      <c r="G232" s="34">
        <v>0.0</v>
      </c>
      <c r="H232" s="31"/>
      <c r="I232" s="19" t="s">
        <v>298</v>
      </c>
      <c r="J232" s="87">
        <v>21.0</v>
      </c>
      <c r="K232" s="87">
        <v>13.0</v>
      </c>
      <c r="L232" s="87">
        <v>18.0</v>
      </c>
      <c r="M232" s="34">
        <v>1.0</v>
      </c>
    </row>
    <row r="233" ht="48.75" customHeight="1">
      <c r="A233" s="60" t="s">
        <v>309</v>
      </c>
      <c r="B233" s="19" t="s">
        <v>55</v>
      </c>
      <c r="C233" s="20" t="s">
        <v>310</v>
      </c>
      <c r="D233" s="13"/>
      <c r="E233" s="37" t="s">
        <v>272</v>
      </c>
      <c r="F233" s="38">
        <v>0.9027777777777778</v>
      </c>
      <c r="G233" s="39">
        <v>1.0</v>
      </c>
      <c r="H233" s="40" t="s">
        <v>311</v>
      </c>
      <c r="I233" s="41" t="s">
        <v>131</v>
      </c>
      <c r="J233" s="42">
        <v>17.0</v>
      </c>
      <c r="K233" s="42">
        <v>21.0</v>
      </c>
      <c r="L233" s="42">
        <v>21.0</v>
      </c>
      <c r="M233" s="39">
        <v>2.0</v>
      </c>
    </row>
    <row r="234" ht="48.75" customHeight="1">
      <c r="A234" s="60" t="s">
        <v>312</v>
      </c>
      <c r="B234" s="19" t="s">
        <v>304</v>
      </c>
      <c r="C234" s="20" t="s">
        <v>313</v>
      </c>
      <c r="D234" s="13"/>
      <c r="E234" s="31"/>
      <c r="F234" s="31"/>
      <c r="G234" s="39">
        <v>0.0</v>
      </c>
      <c r="H234" s="31"/>
      <c r="I234" s="41" t="s">
        <v>270</v>
      </c>
      <c r="J234" s="42">
        <v>21.0</v>
      </c>
      <c r="K234" s="42">
        <v>17.0</v>
      </c>
      <c r="L234" s="42">
        <v>14.0</v>
      </c>
      <c r="M234" s="39">
        <v>1.0</v>
      </c>
    </row>
    <row r="235" ht="48.75" customHeight="1">
      <c r="A235" s="60" t="s">
        <v>269</v>
      </c>
      <c r="B235" s="19" t="s">
        <v>270</v>
      </c>
      <c r="C235" s="20" t="s">
        <v>271</v>
      </c>
      <c r="D235" s="13"/>
      <c r="E235" s="32" t="s">
        <v>284</v>
      </c>
      <c r="F235" s="73">
        <v>0.9027777777777778</v>
      </c>
      <c r="G235" s="34">
        <v>1.0</v>
      </c>
      <c r="H235" s="35" t="s">
        <v>314</v>
      </c>
      <c r="I235" s="19" t="s">
        <v>290</v>
      </c>
      <c r="J235" s="87">
        <v>21.0</v>
      </c>
      <c r="K235" s="87">
        <v>16.0</v>
      </c>
      <c r="L235" s="87">
        <v>21.0</v>
      </c>
      <c r="M235" s="34">
        <v>2.0</v>
      </c>
    </row>
    <row r="236" ht="48.75" customHeight="1">
      <c r="A236" s="60" t="s">
        <v>275</v>
      </c>
      <c r="B236" s="19" t="s">
        <v>276</v>
      </c>
      <c r="C236" s="20" t="s">
        <v>277</v>
      </c>
      <c r="D236" s="13"/>
      <c r="E236" s="31"/>
      <c r="F236" s="31"/>
      <c r="G236" s="34">
        <v>0.0</v>
      </c>
      <c r="H236" s="31"/>
      <c r="I236" s="19" t="s">
        <v>55</v>
      </c>
      <c r="J236" s="87">
        <v>16.0</v>
      </c>
      <c r="K236" s="87">
        <v>21.0</v>
      </c>
      <c r="L236" s="87">
        <v>12.0</v>
      </c>
      <c r="M236" s="34">
        <v>1.0</v>
      </c>
    </row>
    <row r="237" ht="48.75" customHeight="1">
      <c r="A237" s="6"/>
      <c r="B237" s="2"/>
      <c r="C237" s="2"/>
      <c r="D237" s="2"/>
      <c r="E237" s="2"/>
      <c r="F237" s="2"/>
      <c r="G237" s="2"/>
      <c r="H237" s="2"/>
      <c r="J237" s="7" t="s">
        <v>7</v>
      </c>
    </row>
    <row r="238" ht="48.75" customHeight="1">
      <c r="A238" s="9" t="s">
        <v>2</v>
      </c>
      <c r="B238" s="9" t="s">
        <v>3</v>
      </c>
      <c r="C238" s="9" t="s">
        <v>4</v>
      </c>
      <c r="E238" s="10"/>
      <c r="F238" s="10"/>
      <c r="G238" s="11" t="s">
        <v>5</v>
      </c>
      <c r="H238" s="12" t="s">
        <v>315</v>
      </c>
      <c r="I238" s="13"/>
      <c r="J238" s="14">
        <v>1.0</v>
      </c>
      <c r="K238" s="14">
        <v>2.0</v>
      </c>
      <c r="L238" s="14">
        <v>3.0</v>
      </c>
      <c r="M238" s="11" t="s">
        <v>204</v>
      </c>
    </row>
    <row r="239" ht="48.75" customHeight="1">
      <c r="A239" s="60" t="s">
        <v>279</v>
      </c>
      <c r="B239" s="19" t="s">
        <v>152</v>
      </c>
      <c r="C239" s="20" t="s">
        <v>153</v>
      </c>
      <c r="D239" s="13"/>
      <c r="E239" s="37" t="s">
        <v>272</v>
      </c>
      <c r="F239" s="38">
        <v>0.7291666666666666</v>
      </c>
      <c r="G239" s="39">
        <v>1.0</v>
      </c>
      <c r="H239" s="40" t="s">
        <v>316</v>
      </c>
      <c r="I239" s="41" t="s">
        <v>281</v>
      </c>
      <c r="J239" s="42">
        <v>21.0</v>
      </c>
      <c r="K239" s="42">
        <v>21.0</v>
      </c>
      <c r="L239" s="42">
        <v>18.0</v>
      </c>
      <c r="M239" s="39">
        <v>2.0</v>
      </c>
    </row>
    <row r="240" ht="48.75" customHeight="1">
      <c r="A240" s="60" t="s">
        <v>282</v>
      </c>
      <c r="B240" s="19" t="s">
        <v>141</v>
      </c>
      <c r="C240" s="20" t="s">
        <v>159</v>
      </c>
      <c r="D240" s="13"/>
      <c r="E240" s="31"/>
      <c r="F240" s="31"/>
      <c r="G240" s="39">
        <v>0.0</v>
      </c>
      <c r="H240" s="31"/>
      <c r="I240" s="41" t="s">
        <v>128</v>
      </c>
      <c r="J240" s="42">
        <v>8.0</v>
      </c>
      <c r="K240" s="42">
        <v>18.0</v>
      </c>
      <c r="L240" s="42">
        <v>21.0</v>
      </c>
      <c r="M240" s="39">
        <v>1.0</v>
      </c>
    </row>
    <row r="241" ht="48.75" customHeight="1">
      <c r="A241" s="60" t="s">
        <v>283</v>
      </c>
      <c r="B241" s="19" t="s">
        <v>274</v>
      </c>
      <c r="C241" s="20" t="s">
        <v>139</v>
      </c>
      <c r="D241" s="13"/>
      <c r="E241" s="32" t="s">
        <v>272</v>
      </c>
      <c r="F241" s="73">
        <v>0.7638888888888888</v>
      </c>
      <c r="G241" s="34">
        <v>0.0</v>
      </c>
      <c r="H241" s="35" t="s">
        <v>317</v>
      </c>
      <c r="I241" s="19" t="s">
        <v>298</v>
      </c>
      <c r="J241" s="36">
        <v>11.0</v>
      </c>
      <c r="K241" s="36">
        <v>21.0</v>
      </c>
      <c r="L241" s="36">
        <v>20.0</v>
      </c>
      <c r="M241" s="34">
        <v>1.0</v>
      </c>
    </row>
    <row r="242" ht="48.75" customHeight="1">
      <c r="A242" s="60" t="s">
        <v>286</v>
      </c>
      <c r="B242" s="19" t="s">
        <v>287</v>
      </c>
      <c r="C242" s="20" t="s">
        <v>288</v>
      </c>
      <c r="D242" s="13"/>
      <c r="E242" s="31"/>
      <c r="F242" s="31"/>
      <c r="G242" s="34">
        <v>1.0</v>
      </c>
      <c r="H242" s="31"/>
      <c r="I242" s="19" t="s">
        <v>131</v>
      </c>
      <c r="J242" s="36">
        <v>21.0</v>
      </c>
      <c r="K242" s="36">
        <v>15.0</v>
      </c>
      <c r="L242" s="36">
        <v>22.0</v>
      </c>
      <c r="M242" s="34">
        <v>2.0</v>
      </c>
    </row>
    <row r="243" ht="48.75" customHeight="1">
      <c r="A243" s="60" t="s">
        <v>289</v>
      </c>
      <c r="B243" s="19" t="s">
        <v>290</v>
      </c>
      <c r="C243" s="20" t="s">
        <v>156</v>
      </c>
      <c r="D243" s="13"/>
      <c r="E243" s="37" t="s">
        <v>272</v>
      </c>
      <c r="F243" s="38">
        <v>0.7986111111111112</v>
      </c>
      <c r="G243" s="39">
        <v>1.0</v>
      </c>
      <c r="H243" s="40" t="s">
        <v>318</v>
      </c>
      <c r="I243" s="41" t="s">
        <v>152</v>
      </c>
      <c r="J243" s="42">
        <v>21.0</v>
      </c>
      <c r="K243" s="42">
        <v>22.0</v>
      </c>
      <c r="L243" s="42">
        <v>21.0</v>
      </c>
      <c r="M243" s="39">
        <v>2.0</v>
      </c>
    </row>
    <row r="244" ht="48.75" customHeight="1">
      <c r="A244" s="60" t="s">
        <v>292</v>
      </c>
      <c r="B244" s="19" t="s">
        <v>293</v>
      </c>
      <c r="C244" s="20" t="s">
        <v>294</v>
      </c>
      <c r="D244" s="13"/>
      <c r="E244" s="31"/>
      <c r="F244" s="31"/>
      <c r="G244" s="39">
        <v>0.0</v>
      </c>
      <c r="H244" s="31"/>
      <c r="I244" s="41" t="s">
        <v>304</v>
      </c>
      <c r="J244" s="42">
        <v>15.0</v>
      </c>
      <c r="K244" s="42">
        <v>23.0</v>
      </c>
      <c r="L244" s="42">
        <v>15.0</v>
      </c>
      <c r="M244" s="39">
        <v>1.0</v>
      </c>
    </row>
    <row r="245" ht="48.75" customHeight="1">
      <c r="A245" s="60" t="s">
        <v>295</v>
      </c>
      <c r="B245" s="19" t="s">
        <v>281</v>
      </c>
      <c r="C245" s="20" t="s">
        <v>150</v>
      </c>
      <c r="D245" s="13"/>
      <c r="E245" s="32" t="s">
        <v>272</v>
      </c>
      <c r="F245" s="73">
        <v>0.8333333333333334</v>
      </c>
      <c r="G245" s="34">
        <v>1.0</v>
      </c>
      <c r="H245" s="35" t="s">
        <v>319</v>
      </c>
      <c r="I245" s="19" t="s">
        <v>274</v>
      </c>
      <c r="J245" s="87">
        <v>21.0</v>
      </c>
      <c r="K245" s="87">
        <v>21.0</v>
      </c>
      <c r="L245" s="87">
        <v>21.0</v>
      </c>
      <c r="M245" s="34">
        <v>3.0</v>
      </c>
    </row>
    <row r="246" ht="48.75" customHeight="1">
      <c r="A246" s="60" t="s">
        <v>297</v>
      </c>
      <c r="B246" s="19" t="s">
        <v>298</v>
      </c>
      <c r="C246" s="20" t="s">
        <v>299</v>
      </c>
      <c r="D246" s="13"/>
      <c r="E246" s="31"/>
      <c r="F246" s="31"/>
      <c r="G246" s="34">
        <v>0.0</v>
      </c>
      <c r="H246" s="31"/>
      <c r="I246" s="19" t="s">
        <v>270</v>
      </c>
      <c r="J246" s="87">
        <v>15.0</v>
      </c>
      <c r="K246" s="87">
        <v>18.0</v>
      </c>
      <c r="L246" s="87">
        <v>16.0</v>
      </c>
      <c r="M246" s="34">
        <v>0.0</v>
      </c>
    </row>
    <row r="247" ht="48.75" customHeight="1">
      <c r="A247" s="60" t="s">
        <v>300</v>
      </c>
      <c r="B247" s="19" t="s">
        <v>128</v>
      </c>
      <c r="C247" s="20" t="s">
        <v>129</v>
      </c>
      <c r="D247" s="13"/>
      <c r="E247" s="37" t="s">
        <v>284</v>
      </c>
      <c r="F247" s="38">
        <v>0.8333333333333334</v>
      </c>
      <c r="G247" s="39">
        <v>1.0</v>
      </c>
      <c r="H247" s="40" t="s">
        <v>320</v>
      </c>
      <c r="I247" s="41" t="s">
        <v>141</v>
      </c>
      <c r="J247" s="42">
        <v>21.0</v>
      </c>
      <c r="K247" s="42">
        <v>21.0</v>
      </c>
      <c r="L247" s="42">
        <v>21.0</v>
      </c>
      <c r="M247" s="39">
        <v>3.0</v>
      </c>
    </row>
    <row r="248" ht="48.75" customHeight="1">
      <c r="A248" s="60" t="s">
        <v>302</v>
      </c>
      <c r="B248" s="19" t="s">
        <v>131</v>
      </c>
      <c r="C248" s="20" t="s">
        <v>303</v>
      </c>
      <c r="D248" s="13"/>
      <c r="E248" s="31"/>
      <c r="F248" s="31"/>
      <c r="G248" s="39">
        <v>0.0</v>
      </c>
      <c r="H248" s="31"/>
      <c r="I248" s="41" t="s">
        <v>55</v>
      </c>
      <c r="J248" s="42">
        <v>13.0</v>
      </c>
      <c r="K248" s="42">
        <v>17.0</v>
      </c>
      <c r="L248" s="42">
        <v>19.0</v>
      </c>
      <c r="M248" s="39">
        <v>0.0</v>
      </c>
    </row>
    <row r="249" ht="48.75" customHeight="1">
      <c r="A249" s="60" t="s">
        <v>305</v>
      </c>
      <c r="B249" s="19" t="s">
        <v>79</v>
      </c>
      <c r="C249" s="20" t="s">
        <v>306</v>
      </c>
      <c r="D249" s="13"/>
      <c r="E249" s="32" t="s">
        <v>272</v>
      </c>
      <c r="F249" s="73">
        <v>0.8680555555555556</v>
      </c>
      <c r="G249" s="34">
        <v>1.0</v>
      </c>
      <c r="H249" s="35" t="s">
        <v>321</v>
      </c>
      <c r="I249" s="19" t="s">
        <v>45</v>
      </c>
      <c r="J249" s="87">
        <v>21.0</v>
      </c>
      <c r="K249" s="87">
        <v>21.0</v>
      </c>
      <c r="L249" s="87">
        <v>21.0</v>
      </c>
      <c r="M249" s="34">
        <v>3.0</v>
      </c>
    </row>
    <row r="250" ht="48.75" customHeight="1">
      <c r="A250" s="60" t="s">
        <v>308</v>
      </c>
      <c r="B250" s="19" t="s">
        <v>45</v>
      </c>
      <c r="C250" s="20" t="s">
        <v>46</v>
      </c>
      <c r="D250" s="13"/>
      <c r="E250" s="31"/>
      <c r="F250" s="31"/>
      <c r="G250" s="34">
        <v>0.0</v>
      </c>
      <c r="H250" s="31"/>
      <c r="I250" s="19" t="s">
        <v>276</v>
      </c>
      <c r="J250" s="87">
        <v>11.0</v>
      </c>
      <c r="K250" s="87">
        <v>13.0</v>
      </c>
      <c r="L250" s="87">
        <v>14.0</v>
      </c>
      <c r="M250" s="34">
        <v>0.0</v>
      </c>
    </row>
    <row r="251" ht="48.75" customHeight="1">
      <c r="A251" s="60" t="s">
        <v>309</v>
      </c>
      <c r="B251" s="19" t="s">
        <v>55</v>
      </c>
      <c r="C251" s="20" t="s">
        <v>310</v>
      </c>
      <c r="D251" s="13"/>
      <c r="E251" s="37" t="s">
        <v>284</v>
      </c>
      <c r="F251" s="38">
        <v>0.8680555555555556</v>
      </c>
      <c r="G251" s="39">
        <v>0.0</v>
      </c>
      <c r="H251" s="40" t="s">
        <v>322</v>
      </c>
      <c r="I251" s="41" t="s">
        <v>287</v>
      </c>
      <c r="J251" s="42">
        <v>9.0</v>
      </c>
      <c r="K251" s="42">
        <v>18.0</v>
      </c>
      <c r="L251" s="42">
        <v>21.0</v>
      </c>
      <c r="M251" s="39">
        <v>1.0</v>
      </c>
    </row>
    <row r="252" ht="48.75" customHeight="1">
      <c r="A252" s="60" t="s">
        <v>312</v>
      </c>
      <c r="B252" s="19" t="s">
        <v>304</v>
      </c>
      <c r="C252" s="20" t="s">
        <v>313</v>
      </c>
      <c r="D252" s="13"/>
      <c r="E252" s="31"/>
      <c r="F252" s="31"/>
      <c r="G252" s="39">
        <v>1.0</v>
      </c>
      <c r="H252" s="31"/>
      <c r="I252" s="41" t="s">
        <v>290</v>
      </c>
      <c r="J252" s="42">
        <v>21.0</v>
      </c>
      <c r="K252" s="42">
        <v>21.0</v>
      </c>
      <c r="L252" s="42">
        <v>16.0</v>
      </c>
      <c r="M252" s="39">
        <v>2.0</v>
      </c>
    </row>
    <row r="253" ht="48.75" customHeight="1">
      <c r="A253" s="60" t="s">
        <v>269</v>
      </c>
      <c r="B253" s="19" t="s">
        <v>270</v>
      </c>
      <c r="C253" s="20" t="s">
        <v>271</v>
      </c>
      <c r="D253" s="13"/>
      <c r="E253" s="32" t="s">
        <v>272</v>
      </c>
      <c r="F253" s="73">
        <v>0.9027777777777778</v>
      </c>
      <c r="G253" s="34">
        <v>1.0</v>
      </c>
      <c r="H253" s="35" t="s">
        <v>323</v>
      </c>
      <c r="I253" s="19" t="s">
        <v>293</v>
      </c>
      <c r="J253" s="87">
        <v>21.0</v>
      </c>
      <c r="K253" s="87">
        <v>19.0</v>
      </c>
      <c r="L253" s="87">
        <v>21.0</v>
      </c>
      <c r="M253" s="34">
        <v>2.0</v>
      </c>
    </row>
    <row r="254" ht="48.75" customHeight="1">
      <c r="A254" s="60" t="s">
        <v>275</v>
      </c>
      <c r="B254" s="19" t="s">
        <v>276</v>
      </c>
      <c r="C254" s="20" t="s">
        <v>277</v>
      </c>
      <c r="D254" s="13"/>
      <c r="E254" s="31"/>
      <c r="F254" s="31"/>
      <c r="G254" s="34">
        <v>0.0</v>
      </c>
      <c r="H254" s="31"/>
      <c r="I254" s="19" t="s">
        <v>79</v>
      </c>
      <c r="J254" s="87">
        <v>17.0</v>
      </c>
      <c r="K254" s="87">
        <v>21.0</v>
      </c>
      <c r="L254" s="87">
        <v>17.0</v>
      </c>
      <c r="M254" s="34">
        <v>1.0</v>
      </c>
    </row>
    <row r="255" ht="48.75" customHeight="1">
      <c r="A255" s="6"/>
      <c r="B255" s="2"/>
      <c r="C255" s="2"/>
      <c r="D255" s="2"/>
      <c r="E255" s="2"/>
      <c r="F255" s="2"/>
      <c r="G255" s="2"/>
      <c r="H255" s="2"/>
      <c r="J255" s="7" t="s">
        <v>7</v>
      </c>
    </row>
    <row r="256" ht="48.75" customHeight="1">
      <c r="A256" s="9" t="s">
        <v>2</v>
      </c>
      <c r="B256" s="9" t="s">
        <v>3</v>
      </c>
      <c r="C256" s="9" t="s">
        <v>4</v>
      </c>
      <c r="E256" s="10"/>
      <c r="F256" s="10"/>
      <c r="G256" s="11" t="s">
        <v>5</v>
      </c>
      <c r="H256" s="12" t="s">
        <v>324</v>
      </c>
      <c r="I256" s="13"/>
      <c r="J256" s="14">
        <v>1.0</v>
      </c>
      <c r="K256" s="14">
        <v>2.0</v>
      </c>
      <c r="L256" s="14">
        <v>3.0</v>
      </c>
      <c r="M256" s="11" t="s">
        <v>204</v>
      </c>
    </row>
    <row r="257" ht="48.75" customHeight="1">
      <c r="A257" s="60" t="s">
        <v>279</v>
      </c>
      <c r="B257" s="19" t="s">
        <v>152</v>
      </c>
      <c r="C257" s="20" t="s">
        <v>153</v>
      </c>
      <c r="D257" s="13"/>
      <c r="E257" s="37" t="s">
        <v>272</v>
      </c>
      <c r="F257" s="38">
        <v>0.7291666666666666</v>
      </c>
      <c r="G257" s="39">
        <v>0.0</v>
      </c>
      <c r="H257" s="40" t="s">
        <v>325</v>
      </c>
      <c r="I257" s="41" t="s">
        <v>287</v>
      </c>
      <c r="J257" s="42">
        <v>15.0</v>
      </c>
      <c r="K257" s="42">
        <v>21.0</v>
      </c>
      <c r="L257" s="42">
        <v>19.0</v>
      </c>
      <c r="M257" s="39">
        <v>1.0</v>
      </c>
    </row>
    <row r="258" ht="48.75" customHeight="1">
      <c r="A258" s="60" t="s">
        <v>282</v>
      </c>
      <c r="B258" s="19" t="s">
        <v>141</v>
      </c>
      <c r="C258" s="20" t="s">
        <v>159</v>
      </c>
      <c r="D258" s="13"/>
      <c r="E258" s="31"/>
      <c r="F258" s="31"/>
      <c r="G258" s="39">
        <v>1.0</v>
      </c>
      <c r="H258" s="31"/>
      <c r="I258" s="41" t="s">
        <v>128</v>
      </c>
      <c r="J258" s="42">
        <v>21.0</v>
      </c>
      <c r="K258" s="42">
        <v>18.0</v>
      </c>
      <c r="L258" s="42">
        <v>21.0</v>
      </c>
      <c r="M258" s="39">
        <v>2.0</v>
      </c>
    </row>
    <row r="259" ht="48.75" customHeight="1">
      <c r="A259" s="60" t="s">
        <v>283</v>
      </c>
      <c r="B259" s="19" t="s">
        <v>274</v>
      </c>
      <c r="C259" s="20" t="s">
        <v>139</v>
      </c>
      <c r="D259" s="13"/>
      <c r="E259" s="32" t="s">
        <v>284</v>
      </c>
      <c r="F259" s="73">
        <v>0.7291666666666666</v>
      </c>
      <c r="G259" s="34">
        <v>0.0</v>
      </c>
      <c r="H259" s="35" t="s">
        <v>326</v>
      </c>
      <c r="I259" s="19" t="s">
        <v>298</v>
      </c>
      <c r="J259" s="36">
        <v>20.0</v>
      </c>
      <c r="K259" s="36">
        <v>21.0</v>
      </c>
      <c r="L259" s="36">
        <v>9.0</v>
      </c>
      <c r="M259" s="34">
        <v>1.0</v>
      </c>
    </row>
    <row r="260" ht="48.75" customHeight="1">
      <c r="A260" s="60" t="s">
        <v>286</v>
      </c>
      <c r="B260" s="19" t="s">
        <v>287</v>
      </c>
      <c r="C260" s="20" t="s">
        <v>288</v>
      </c>
      <c r="D260" s="13"/>
      <c r="E260" s="31"/>
      <c r="F260" s="31"/>
      <c r="G260" s="34">
        <v>1.0</v>
      </c>
      <c r="H260" s="31"/>
      <c r="I260" s="19" t="s">
        <v>79</v>
      </c>
      <c r="J260" s="36">
        <v>22.0</v>
      </c>
      <c r="K260" s="36">
        <v>17.0</v>
      </c>
      <c r="L260" s="36">
        <v>21.0</v>
      </c>
      <c r="M260" s="34">
        <v>2.0</v>
      </c>
    </row>
    <row r="261" ht="48.75" customHeight="1">
      <c r="A261" s="60" t="s">
        <v>289</v>
      </c>
      <c r="B261" s="19" t="s">
        <v>290</v>
      </c>
      <c r="C261" s="20" t="s">
        <v>156</v>
      </c>
      <c r="D261" s="13"/>
      <c r="E261" s="37" t="s">
        <v>272</v>
      </c>
      <c r="F261" s="38">
        <v>0.7638888888888888</v>
      </c>
      <c r="G261" s="39">
        <v>0.0</v>
      </c>
      <c r="H261" s="40" t="s">
        <v>327</v>
      </c>
      <c r="I261" s="41" t="s">
        <v>141</v>
      </c>
      <c r="J261" s="42">
        <v>18.0</v>
      </c>
      <c r="K261" s="42">
        <v>15.0</v>
      </c>
      <c r="L261" s="42">
        <v>16.0</v>
      </c>
      <c r="M261" s="39">
        <v>0.0</v>
      </c>
    </row>
    <row r="262" ht="48.75" customHeight="1">
      <c r="A262" s="60" t="s">
        <v>292</v>
      </c>
      <c r="B262" s="19" t="s">
        <v>293</v>
      </c>
      <c r="C262" s="20" t="s">
        <v>294</v>
      </c>
      <c r="D262" s="13"/>
      <c r="E262" s="31"/>
      <c r="F262" s="31"/>
      <c r="G262" s="39">
        <v>1.0</v>
      </c>
      <c r="H262" s="31"/>
      <c r="I262" s="41" t="s">
        <v>290</v>
      </c>
      <c r="J262" s="42">
        <v>21.0</v>
      </c>
      <c r="K262" s="42">
        <v>21.0</v>
      </c>
      <c r="L262" s="42">
        <v>21.0</v>
      </c>
      <c r="M262" s="39">
        <v>3.0</v>
      </c>
    </row>
    <row r="263" ht="48.75" customHeight="1">
      <c r="A263" s="60" t="s">
        <v>295</v>
      </c>
      <c r="B263" s="19" t="s">
        <v>281</v>
      </c>
      <c r="C263" s="20" t="s">
        <v>150</v>
      </c>
      <c r="D263" s="13"/>
      <c r="E263" s="32" t="s">
        <v>272</v>
      </c>
      <c r="F263" s="73">
        <v>0.7986111111111112</v>
      </c>
      <c r="G263" s="34">
        <v>1.0</v>
      </c>
      <c r="H263" s="35" t="s">
        <v>328</v>
      </c>
      <c r="I263" s="19" t="s">
        <v>274</v>
      </c>
      <c r="J263" s="87">
        <v>21.0</v>
      </c>
      <c r="K263" s="87">
        <v>22.0</v>
      </c>
      <c r="L263" s="87">
        <v>21.0</v>
      </c>
      <c r="M263" s="34">
        <v>2.0</v>
      </c>
    </row>
    <row r="264" ht="48.75" customHeight="1">
      <c r="A264" s="60" t="s">
        <v>297</v>
      </c>
      <c r="B264" s="19" t="s">
        <v>298</v>
      </c>
      <c r="C264" s="20" t="s">
        <v>299</v>
      </c>
      <c r="D264" s="13"/>
      <c r="E264" s="31"/>
      <c r="F264" s="31"/>
      <c r="G264" s="34">
        <v>0.0</v>
      </c>
      <c r="H264" s="31"/>
      <c r="I264" s="19" t="s">
        <v>304</v>
      </c>
      <c r="J264" s="87">
        <v>11.0</v>
      </c>
      <c r="K264" s="87">
        <v>23.0</v>
      </c>
      <c r="L264" s="87">
        <v>15.0</v>
      </c>
      <c r="M264" s="34">
        <v>1.0</v>
      </c>
    </row>
    <row r="265" ht="48.75" customHeight="1">
      <c r="A265" s="60" t="s">
        <v>300</v>
      </c>
      <c r="B265" s="19" t="s">
        <v>128</v>
      </c>
      <c r="C265" s="20" t="s">
        <v>129</v>
      </c>
      <c r="D265" s="13"/>
      <c r="E265" s="37" t="s">
        <v>272</v>
      </c>
      <c r="F265" s="38">
        <v>0.8333333333333334</v>
      </c>
      <c r="G265" s="39">
        <v>0.0</v>
      </c>
      <c r="H265" s="40" t="s">
        <v>329</v>
      </c>
      <c r="I265" s="41" t="s">
        <v>293</v>
      </c>
      <c r="J265" s="42">
        <v>22.0</v>
      </c>
      <c r="K265" s="42">
        <v>14.0</v>
      </c>
      <c r="L265" s="42">
        <v>13.0</v>
      </c>
      <c r="M265" s="39">
        <v>0.0</v>
      </c>
    </row>
    <row r="266" ht="48.75" customHeight="1">
      <c r="A266" s="60" t="s">
        <v>302</v>
      </c>
      <c r="B266" s="19" t="s">
        <v>131</v>
      </c>
      <c r="C266" s="20" t="s">
        <v>303</v>
      </c>
      <c r="D266" s="13"/>
      <c r="E266" s="31"/>
      <c r="F266" s="31"/>
      <c r="G266" s="39">
        <v>1.0</v>
      </c>
      <c r="H266" s="31"/>
      <c r="I266" s="41" t="s">
        <v>55</v>
      </c>
      <c r="J266" s="42">
        <v>23.0</v>
      </c>
      <c r="K266" s="42">
        <v>21.0</v>
      </c>
      <c r="L266" s="42">
        <v>21.0</v>
      </c>
      <c r="M266" s="39">
        <v>3.0</v>
      </c>
    </row>
    <row r="267" ht="48.75" customHeight="1">
      <c r="A267" s="60" t="s">
        <v>305</v>
      </c>
      <c r="B267" s="19" t="s">
        <v>79</v>
      </c>
      <c r="C267" s="20" t="s">
        <v>306</v>
      </c>
      <c r="D267" s="13"/>
      <c r="E267" s="32" t="s">
        <v>284</v>
      </c>
      <c r="F267" s="73">
        <v>0.8333333333333334</v>
      </c>
      <c r="G267" s="34">
        <v>1.0</v>
      </c>
      <c r="H267" s="35" t="s">
        <v>330</v>
      </c>
      <c r="I267" s="19" t="s">
        <v>131</v>
      </c>
      <c r="J267" s="87">
        <v>21.0</v>
      </c>
      <c r="K267" s="87">
        <v>21.0</v>
      </c>
      <c r="L267" s="87">
        <v>21.0</v>
      </c>
      <c r="M267" s="34">
        <v>3.0</v>
      </c>
    </row>
    <row r="268" ht="48.75" customHeight="1">
      <c r="A268" s="60" t="s">
        <v>308</v>
      </c>
      <c r="B268" s="19" t="s">
        <v>45</v>
      </c>
      <c r="C268" s="20" t="s">
        <v>46</v>
      </c>
      <c r="D268" s="13"/>
      <c r="E268" s="31"/>
      <c r="F268" s="31"/>
      <c r="G268" s="34">
        <v>0.0</v>
      </c>
      <c r="H268" s="31"/>
      <c r="I268" s="19" t="s">
        <v>276</v>
      </c>
      <c r="J268" s="87">
        <v>13.0</v>
      </c>
      <c r="K268" s="87">
        <v>14.0</v>
      </c>
      <c r="L268" s="87">
        <v>8.0</v>
      </c>
      <c r="M268" s="34">
        <v>0.0</v>
      </c>
    </row>
    <row r="269" ht="48.75" customHeight="1">
      <c r="A269" s="60" t="s">
        <v>309</v>
      </c>
      <c r="B269" s="19" t="s">
        <v>55</v>
      </c>
      <c r="C269" s="20" t="s">
        <v>310</v>
      </c>
      <c r="D269" s="13"/>
      <c r="E269" s="37" t="s">
        <v>272</v>
      </c>
      <c r="F269" s="38">
        <v>0.8680555555555556</v>
      </c>
      <c r="G269" s="39">
        <v>1.0</v>
      </c>
      <c r="H269" s="40" t="s">
        <v>331</v>
      </c>
      <c r="I269" s="41" t="s">
        <v>152</v>
      </c>
      <c r="J269" s="42">
        <v>21.0</v>
      </c>
      <c r="K269" s="42">
        <v>21.0</v>
      </c>
      <c r="L269" s="42">
        <v>23.0</v>
      </c>
      <c r="M269" s="39">
        <v>3.0</v>
      </c>
    </row>
    <row r="270" ht="48.75" customHeight="1">
      <c r="A270" s="60" t="s">
        <v>312</v>
      </c>
      <c r="B270" s="19" t="s">
        <v>304</v>
      </c>
      <c r="C270" s="20" t="s">
        <v>313</v>
      </c>
      <c r="D270" s="13"/>
      <c r="E270" s="31"/>
      <c r="F270" s="31"/>
      <c r="G270" s="39">
        <v>0.0</v>
      </c>
      <c r="H270" s="31"/>
      <c r="I270" s="41" t="s">
        <v>270</v>
      </c>
      <c r="J270" s="42">
        <v>17.0</v>
      </c>
      <c r="K270" s="42">
        <v>13.0</v>
      </c>
      <c r="L270" s="42">
        <v>22.0</v>
      </c>
      <c r="M270" s="39">
        <v>0.0</v>
      </c>
    </row>
    <row r="271" ht="48.75" customHeight="1">
      <c r="A271" s="60" t="s">
        <v>269</v>
      </c>
      <c r="B271" s="19" t="s">
        <v>270</v>
      </c>
      <c r="C271" s="20" t="s">
        <v>271</v>
      </c>
      <c r="D271" s="13"/>
      <c r="E271" s="32" t="s">
        <v>284</v>
      </c>
      <c r="F271" s="73">
        <v>0.8680555555555556</v>
      </c>
      <c r="G271" s="34">
        <v>0.0</v>
      </c>
      <c r="H271" s="35" t="s">
        <v>280</v>
      </c>
      <c r="I271" s="19" t="s">
        <v>281</v>
      </c>
      <c r="J271" s="87">
        <v>16.0</v>
      </c>
      <c r="K271" s="87">
        <v>21.0</v>
      </c>
      <c r="L271" s="87">
        <v>19.0</v>
      </c>
      <c r="M271" s="34">
        <v>1.0</v>
      </c>
    </row>
    <row r="272" ht="48.75" customHeight="1">
      <c r="A272" s="60" t="s">
        <v>275</v>
      </c>
      <c r="B272" s="19" t="s">
        <v>276</v>
      </c>
      <c r="C272" s="20" t="s">
        <v>277</v>
      </c>
      <c r="D272" s="13"/>
      <c r="E272" s="31"/>
      <c r="F272" s="31"/>
      <c r="G272" s="34">
        <v>1.0</v>
      </c>
      <c r="H272" s="31"/>
      <c r="I272" s="19" t="s">
        <v>45</v>
      </c>
      <c r="J272" s="87">
        <v>21.0</v>
      </c>
      <c r="K272" s="87">
        <v>14.0</v>
      </c>
      <c r="L272" s="87">
        <v>21.0</v>
      </c>
      <c r="M272" s="34">
        <v>2.0</v>
      </c>
    </row>
    <row r="273" ht="48.75" customHeight="1">
      <c r="A273" s="6"/>
      <c r="B273" s="2"/>
      <c r="C273" s="2"/>
      <c r="D273" s="2"/>
      <c r="E273" s="2"/>
      <c r="F273" s="2"/>
      <c r="G273" s="2"/>
      <c r="H273" s="2"/>
      <c r="J273" s="7" t="s">
        <v>7</v>
      </c>
    </row>
    <row r="274" ht="48.75" customHeight="1">
      <c r="A274" s="9" t="s">
        <v>2</v>
      </c>
      <c r="B274" s="9" t="s">
        <v>3</v>
      </c>
      <c r="C274" s="9" t="s">
        <v>4</v>
      </c>
      <c r="E274" s="10"/>
      <c r="F274" s="10"/>
      <c r="G274" s="11" t="s">
        <v>5</v>
      </c>
      <c r="H274" s="12" t="s">
        <v>332</v>
      </c>
      <c r="I274" s="13"/>
      <c r="J274" s="14">
        <v>1.0</v>
      </c>
      <c r="K274" s="14">
        <v>2.0</v>
      </c>
      <c r="L274" s="14">
        <v>3.0</v>
      </c>
      <c r="M274" s="11" t="s">
        <v>204</v>
      </c>
    </row>
    <row r="275" ht="48.75" customHeight="1">
      <c r="A275" s="60" t="s">
        <v>279</v>
      </c>
      <c r="B275" s="19" t="s">
        <v>152</v>
      </c>
      <c r="C275" s="20" t="s">
        <v>153</v>
      </c>
      <c r="D275" s="13"/>
      <c r="E275" s="37" t="s">
        <v>272</v>
      </c>
      <c r="F275" s="38">
        <v>0.7291666666666666</v>
      </c>
      <c r="G275" s="39">
        <v>0.0</v>
      </c>
      <c r="H275" s="40" t="s">
        <v>333</v>
      </c>
      <c r="I275" s="41" t="s">
        <v>293</v>
      </c>
      <c r="J275" s="42">
        <v>7.0</v>
      </c>
      <c r="K275" s="42">
        <v>17.0</v>
      </c>
      <c r="L275" s="42">
        <v>21.0</v>
      </c>
      <c r="M275" s="39">
        <v>1.0</v>
      </c>
    </row>
    <row r="276" ht="48.75" customHeight="1">
      <c r="A276" s="60" t="s">
        <v>282</v>
      </c>
      <c r="B276" s="19" t="s">
        <v>141</v>
      </c>
      <c r="C276" s="20" t="s">
        <v>159</v>
      </c>
      <c r="D276" s="13"/>
      <c r="E276" s="31"/>
      <c r="F276" s="31"/>
      <c r="G276" s="39">
        <v>1.0</v>
      </c>
      <c r="H276" s="31"/>
      <c r="I276" s="41" t="s">
        <v>298</v>
      </c>
      <c r="J276" s="42">
        <v>21.0</v>
      </c>
      <c r="K276" s="42">
        <v>21.0</v>
      </c>
      <c r="L276" s="42">
        <v>17.0</v>
      </c>
      <c r="M276" s="39">
        <v>2.0</v>
      </c>
    </row>
    <row r="277" ht="48.75" customHeight="1">
      <c r="A277" s="60" t="s">
        <v>283</v>
      </c>
      <c r="B277" s="19" t="s">
        <v>274</v>
      </c>
      <c r="C277" s="20" t="s">
        <v>139</v>
      </c>
      <c r="D277" s="13"/>
      <c r="E277" s="32" t="s">
        <v>272</v>
      </c>
      <c r="F277" s="73">
        <v>0.7638888888888888</v>
      </c>
      <c r="G277" s="34">
        <v>1.0</v>
      </c>
      <c r="H277" s="35" t="s">
        <v>334</v>
      </c>
      <c r="I277" s="19" t="s">
        <v>128</v>
      </c>
      <c r="J277" s="36">
        <v>21.0</v>
      </c>
      <c r="K277" s="36">
        <v>21.0</v>
      </c>
      <c r="L277" s="36">
        <v>16.0</v>
      </c>
      <c r="M277" s="34">
        <v>2.0</v>
      </c>
    </row>
    <row r="278" ht="48.75" customHeight="1">
      <c r="A278" s="60" t="s">
        <v>286</v>
      </c>
      <c r="B278" s="19" t="s">
        <v>287</v>
      </c>
      <c r="C278" s="20" t="s">
        <v>288</v>
      </c>
      <c r="D278" s="13"/>
      <c r="E278" s="31"/>
      <c r="F278" s="31"/>
      <c r="G278" s="34">
        <v>0.0</v>
      </c>
      <c r="H278" s="31"/>
      <c r="I278" s="19" t="s">
        <v>131</v>
      </c>
      <c r="J278" s="36">
        <v>19.0</v>
      </c>
      <c r="K278" s="36">
        <v>17.0</v>
      </c>
      <c r="L278" s="36">
        <v>21.0</v>
      </c>
      <c r="M278" s="34">
        <v>1.0</v>
      </c>
    </row>
    <row r="279" ht="48.75" customHeight="1">
      <c r="A279" s="60" t="s">
        <v>289</v>
      </c>
      <c r="B279" s="19" t="s">
        <v>290</v>
      </c>
      <c r="C279" s="20" t="s">
        <v>156</v>
      </c>
      <c r="D279" s="13"/>
      <c r="E279" s="37" t="s">
        <v>272</v>
      </c>
      <c r="F279" s="38">
        <v>0.7986111111111112</v>
      </c>
      <c r="G279" s="39">
        <v>0.0</v>
      </c>
      <c r="H279" s="40" t="s">
        <v>335</v>
      </c>
      <c r="I279" s="41" t="s">
        <v>290</v>
      </c>
      <c r="J279" s="42">
        <v>21.0</v>
      </c>
      <c r="K279" s="42">
        <v>10.0</v>
      </c>
      <c r="L279" s="42">
        <v>15.0</v>
      </c>
      <c r="M279" s="39">
        <v>1.0</v>
      </c>
    </row>
    <row r="280" ht="48.75" customHeight="1">
      <c r="A280" s="60" t="s">
        <v>292</v>
      </c>
      <c r="B280" s="19" t="s">
        <v>293</v>
      </c>
      <c r="C280" s="20" t="s">
        <v>294</v>
      </c>
      <c r="D280" s="13"/>
      <c r="E280" s="31"/>
      <c r="F280" s="31"/>
      <c r="G280" s="39">
        <v>1.0</v>
      </c>
      <c r="H280" s="31"/>
      <c r="I280" s="41" t="s">
        <v>281</v>
      </c>
      <c r="J280" s="42">
        <v>19.0</v>
      </c>
      <c r="K280" s="42">
        <v>21.0</v>
      </c>
      <c r="L280" s="42">
        <v>21.0</v>
      </c>
      <c r="M280" s="39">
        <v>2.0</v>
      </c>
    </row>
    <row r="281" ht="48.75" customHeight="1">
      <c r="A281" s="60" t="s">
        <v>295</v>
      </c>
      <c r="B281" s="19" t="s">
        <v>281</v>
      </c>
      <c r="C281" s="20" t="s">
        <v>150</v>
      </c>
      <c r="D281" s="13"/>
      <c r="E281" s="32" t="s">
        <v>284</v>
      </c>
      <c r="F281" s="73">
        <v>0.7986111111111112</v>
      </c>
      <c r="G281" s="34">
        <v>1.0</v>
      </c>
      <c r="H281" s="35" t="s">
        <v>336</v>
      </c>
      <c r="I281" s="19" t="s">
        <v>45</v>
      </c>
      <c r="J281" s="87">
        <v>21.0</v>
      </c>
      <c r="K281" s="87">
        <v>13.0</v>
      </c>
      <c r="L281" s="87">
        <v>21.0</v>
      </c>
      <c r="M281" s="34">
        <v>2.0</v>
      </c>
    </row>
    <row r="282" ht="48.75" customHeight="1">
      <c r="A282" s="60" t="s">
        <v>297</v>
      </c>
      <c r="B282" s="19" t="s">
        <v>298</v>
      </c>
      <c r="C282" s="20" t="s">
        <v>299</v>
      </c>
      <c r="D282" s="13"/>
      <c r="E282" s="31"/>
      <c r="F282" s="31"/>
      <c r="G282" s="34">
        <v>0.0</v>
      </c>
      <c r="H282" s="31"/>
      <c r="I282" s="19" t="s">
        <v>270</v>
      </c>
      <c r="J282" s="87">
        <v>18.0</v>
      </c>
      <c r="K282" s="87">
        <v>21.0</v>
      </c>
      <c r="L282" s="87">
        <v>17.0</v>
      </c>
      <c r="M282" s="34">
        <v>1.0</v>
      </c>
    </row>
    <row r="283" ht="48.75" customHeight="1">
      <c r="A283" s="60" t="s">
        <v>300</v>
      </c>
      <c r="B283" s="19" t="s">
        <v>128</v>
      </c>
      <c r="C283" s="20" t="s">
        <v>129</v>
      </c>
      <c r="D283" s="13"/>
      <c r="E283" s="37" t="s">
        <v>272</v>
      </c>
      <c r="F283" s="38">
        <v>0.8333333333333334</v>
      </c>
      <c r="G283" s="39">
        <v>0.0</v>
      </c>
      <c r="H283" s="40" t="s">
        <v>337</v>
      </c>
      <c r="I283" s="41" t="s">
        <v>152</v>
      </c>
      <c r="J283" s="42">
        <v>13.0</v>
      </c>
      <c r="K283" s="42">
        <v>21.0</v>
      </c>
      <c r="L283" s="42">
        <v>13.0</v>
      </c>
      <c r="M283" s="39">
        <v>1.0</v>
      </c>
    </row>
    <row r="284" ht="48.75" customHeight="1">
      <c r="A284" s="60" t="s">
        <v>302</v>
      </c>
      <c r="B284" s="19" t="s">
        <v>131</v>
      </c>
      <c r="C284" s="20" t="s">
        <v>303</v>
      </c>
      <c r="D284" s="13"/>
      <c r="E284" s="31"/>
      <c r="F284" s="31"/>
      <c r="G284" s="39">
        <v>1.0</v>
      </c>
      <c r="H284" s="31"/>
      <c r="I284" s="41" t="s">
        <v>141</v>
      </c>
      <c r="J284" s="42">
        <v>21.0</v>
      </c>
      <c r="K284" s="42">
        <v>16.0</v>
      </c>
      <c r="L284" s="42">
        <v>21.0</v>
      </c>
      <c r="M284" s="39">
        <v>2.0</v>
      </c>
    </row>
    <row r="285" ht="48.75" customHeight="1">
      <c r="A285" s="60" t="s">
        <v>305</v>
      </c>
      <c r="B285" s="19" t="s">
        <v>79</v>
      </c>
      <c r="C285" s="20" t="s">
        <v>306</v>
      </c>
      <c r="D285" s="13"/>
      <c r="E285" s="32" t="s">
        <v>272</v>
      </c>
      <c r="F285" s="73">
        <v>0.8680555555555556</v>
      </c>
      <c r="G285" s="34">
        <v>0.0</v>
      </c>
      <c r="H285" s="35" t="s">
        <v>338</v>
      </c>
      <c r="I285" s="19" t="s">
        <v>274</v>
      </c>
      <c r="J285" s="87">
        <v>14.0</v>
      </c>
      <c r="K285" s="87">
        <v>15.0</v>
      </c>
      <c r="L285" s="87">
        <v>21.0</v>
      </c>
      <c r="M285" s="34">
        <v>1.0</v>
      </c>
    </row>
    <row r="286" ht="48.75" customHeight="1">
      <c r="A286" s="60" t="s">
        <v>308</v>
      </c>
      <c r="B286" s="19" t="s">
        <v>45</v>
      </c>
      <c r="C286" s="20" t="s">
        <v>46</v>
      </c>
      <c r="D286" s="13"/>
      <c r="E286" s="31"/>
      <c r="F286" s="31"/>
      <c r="G286" s="34">
        <v>1.0</v>
      </c>
      <c r="H286" s="31"/>
      <c r="I286" s="19" t="s">
        <v>287</v>
      </c>
      <c r="J286" s="87">
        <v>21.0</v>
      </c>
      <c r="K286" s="87">
        <v>21.0</v>
      </c>
      <c r="L286" s="87">
        <v>16.0</v>
      </c>
      <c r="M286" s="34">
        <v>2.0</v>
      </c>
    </row>
    <row r="287" ht="48.75" customHeight="1">
      <c r="A287" s="60" t="s">
        <v>309</v>
      </c>
      <c r="B287" s="19" t="s">
        <v>55</v>
      </c>
      <c r="C287" s="20" t="s">
        <v>310</v>
      </c>
      <c r="D287" s="13"/>
      <c r="E287" s="37" t="s">
        <v>284</v>
      </c>
      <c r="F287" s="38">
        <v>0.8680555555555556</v>
      </c>
      <c r="G287" s="39">
        <v>1.0</v>
      </c>
      <c r="H287" s="40" t="s">
        <v>339</v>
      </c>
      <c r="I287" s="41" t="s">
        <v>79</v>
      </c>
      <c r="J287" s="42">
        <v>21.0</v>
      </c>
      <c r="K287" s="42">
        <v>9.0</v>
      </c>
      <c r="L287" s="42">
        <v>21.0</v>
      </c>
      <c r="M287" s="39">
        <v>2.0</v>
      </c>
    </row>
    <row r="288" ht="48.75" customHeight="1">
      <c r="A288" s="60" t="s">
        <v>312</v>
      </c>
      <c r="B288" s="19" t="s">
        <v>304</v>
      </c>
      <c r="C288" s="20" t="s">
        <v>313</v>
      </c>
      <c r="D288" s="13"/>
      <c r="E288" s="31"/>
      <c r="F288" s="31"/>
      <c r="G288" s="39">
        <v>0.0</v>
      </c>
      <c r="H288" s="31"/>
      <c r="I288" s="41" t="s">
        <v>55</v>
      </c>
      <c r="J288" s="42">
        <v>17.0</v>
      </c>
      <c r="K288" s="42">
        <v>21.0</v>
      </c>
      <c r="L288" s="42">
        <v>18.0</v>
      </c>
      <c r="M288" s="39">
        <v>1.0</v>
      </c>
    </row>
    <row r="289" ht="48.75" customHeight="1">
      <c r="A289" s="60" t="s">
        <v>269</v>
      </c>
      <c r="B289" s="19" t="s">
        <v>270</v>
      </c>
      <c r="C289" s="20" t="s">
        <v>271</v>
      </c>
      <c r="D289" s="13"/>
      <c r="E289" s="32" t="s">
        <v>272</v>
      </c>
      <c r="F289" s="73">
        <v>0.9027777777777778</v>
      </c>
      <c r="G289" s="34">
        <v>1.0</v>
      </c>
      <c r="H289" s="35" t="s">
        <v>340</v>
      </c>
      <c r="I289" s="19" t="s">
        <v>304</v>
      </c>
      <c r="J289" s="87">
        <v>21.0</v>
      </c>
      <c r="K289" s="87">
        <v>21.0</v>
      </c>
      <c r="L289" s="87">
        <v>21.0</v>
      </c>
      <c r="M289" s="34">
        <v>3.0</v>
      </c>
    </row>
    <row r="290" ht="48.75" customHeight="1">
      <c r="A290" s="60" t="s">
        <v>275</v>
      </c>
      <c r="B290" s="19" t="s">
        <v>276</v>
      </c>
      <c r="C290" s="20" t="s">
        <v>277</v>
      </c>
      <c r="D290" s="13"/>
      <c r="E290" s="31"/>
      <c r="F290" s="31"/>
      <c r="G290" s="34">
        <v>0.0</v>
      </c>
      <c r="H290" s="31"/>
      <c r="I290" s="19" t="s">
        <v>276</v>
      </c>
      <c r="J290" s="87">
        <v>0.0</v>
      </c>
      <c r="K290" s="87">
        <v>0.0</v>
      </c>
      <c r="L290" s="87">
        <v>0.0</v>
      </c>
      <c r="M290" s="34">
        <v>0.0</v>
      </c>
    </row>
    <row r="291" ht="48.75" customHeight="1">
      <c r="A291" s="6"/>
      <c r="B291" s="2"/>
      <c r="C291" s="2"/>
      <c r="D291" s="2"/>
      <c r="E291" s="2"/>
      <c r="F291" s="2"/>
      <c r="G291" s="2"/>
      <c r="H291" s="2"/>
      <c r="J291" s="7" t="s">
        <v>7</v>
      </c>
    </row>
    <row r="292" ht="48.75" customHeight="1">
      <c r="A292" s="9" t="s">
        <v>2</v>
      </c>
      <c r="B292" s="9" t="s">
        <v>3</v>
      </c>
      <c r="C292" s="9" t="s">
        <v>4</v>
      </c>
      <c r="E292" s="10"/>
      <c r="F292" s="10"/>
      <c r="G292" s="11" t="s">
        <v>5</v>
      </c>
      <c r="H292" s="12" t="s">
        <v>341</v>
      </c>
      <c r="I292" s="13"/>
      <c r="J292" s="14">
        <v>1.0</v>
      </c>
      <c r="K292" s="14">
        <v>2.0</v>
      </c>
      <c r="L292" s="14">
        <v>3.0</v>
      </c>
      <c r="M292" s="11" t="s">
        <v>204</v>
      </c>
    </row>
    <row r="293" ht="48.75" customHeight="1">
      <c r="A293" s="60" t="s">
        <v>279</v>
      </c>
      <c r="B293" s="19" t="s">
        <v>152</v>
      </c>
      <c r="C293" s="20" t="s">
        <v>153</v>
      </c>
      <c r="D293" s="13"/>
      <c r="E293" s="37" t="s">
        <v>272</v>
      </c>
      <c r="F293" s="38">
        <v>0.7291666666666666</v>
      </c>
      <c r="G293" s="39"/>
      <c r="H293" s="40"/>
      <c r="I293" s="41"/>
      <c r="J293" s="42"/>
      <c r="K293" s="42"/>
      <c r="L293" s="42"/>
      <c r="M293" s="39"/>
    </row>
    <row r="294" ht="48.75" customHeight="1">
      <c r="A294" s="60" t="s">
        <v>282</v>
      </c>
      <c r="B294" s="19" t="s">
        <v>141</v>
      </c>
      <c r="C294" s="20" t="s">
        <v>159</v>
      </c>
      <c r="D294" s="13"/>
      <c r="E294" s="31"/>
      <c r="F294" s="31"/>
      <c r="G294" s="39"/>
      <c r="H294" s="31"/>
      <c r="I294" s="41"/>
      <c r="J294" s="42"/>
      <c r="K294" s="42"/>
      <c r="L294" s="42"/>
      <c r="M294" s="39"/>
    </row>
    <row r="295" ht="48.75" customHeight="1">
      <c r="A295" s="60" t="s">
        <v>283</v>
      </c>
      <c r="B295" s="19" t="s">
        <v>274</v>
      </c>
      <c r="C295" s="20" t="s">
        <v>139</v>
      </c>
      <c r="D295" s="13"/>
      <c r="E295" s="32" t="s">
        <v>272</v>
      </c>
      <c r="F295" s="73">
        <v>0.7638888888888888</v>
      </c>
      <c r="G295" s="34"/>
      <c r="H295" s="35"/>
      <c r="I295" s="19"/>
      <c r="J295" s="36"/>
      <c r="K295" s="36"/>
      <c r="L295" s="36"/>
      <c r="M295" s="34"/>
    </row>
    <row r="296" ht="48.75" customHeight="1">
      <c r="A296" s="60" t="s">
        <v>286</v>
      </c>
      <c r="B296" s="19" t="s">
        <v>287</v>
      </c>
      <c r="C296" s="20" t="s">
        <v>288</v>
      </c>
      <c r="D296" s="13"/>
      <c r="E296" s="31"/>
      <c r="F296" s="31"/>
      <c r="G296" s="34"/>
      <c r="H296" s="31"/>
      <c r="I296" s="19"/>
      <c r="J296" s="36"/>
      <c r="K296" s="36"/>
      <c r="L296" s="36"/>
      <c r="M296" s="34"/>
    </row>
    <row r="297" ht="48.75" customHeight="1">
      <c r="A297" s="60" t="s">
        <v>289</v>
      </c>
      <c r="B297" s="19" t="s">
        <v>290</v>
      </c>
      <c r="C297" s="20" t="s">
        <v>156</v>
      </c>
      <c r="D297" s="13"/>
      <c r="E297" s="37" t="s">
        <v>272</v>
      </c>
      <c r="F297" s="38">
        <v>0.7986111111111112</v>
      </c>
      <c r="G297" s="39"/>
      <c r="H297" s="40"/>
      <c r="I297" s="41"/>
      <c r="J297" s="42"/>
      <c r="K297" s="42"/>
      <c r="L297" s="42"/>
      <c r="M297" s="39"/>
    </row>
    <row r="298" ht="48.75" customHeight="1">
      <c r="A298" s="60" t="s">
        <v>292</v>
      </c>
      <c r="B298" s="19" t="s">
        <v>293</v>
      </c>
      <c r="C298" s="20" t="s">
        <v>294</v>
      </c>
      <c r="D298" s="13"/>
      <c r="E298" s="31"/>
      <c r="F298" s="31"/>
      <c r="G298" s="39"/>
      <c r="H298" s="31"/>
      <c r="I298" s="41"/>
      <c r="J298" s="42"/>
      <c r="K298" s="42"/>
      <c r="L298" s="42"/>
      <c r="M298" s="39"/>
    </row>
    <row r="299" ht="48.75" customHeight="1">
      <c r="A299" s="60" t="s">
        <v>295</v>
      </c>
      <c r="B299" s="19" t="s">
        <v>281</v>
      </c>
      <c r="C299" s="20" t="s">
        <v>150</v>
      </c>
      <c r="D299" s="13"/>
      <c r="E299" s="32" t="s">
        <v>272</v>
      </c>
      <c r="F299" s="73">
        <v>0.8333333333333334</v>
      </c>
      <c r="G299" s="34"/>
      <c r="H299" s="35"/>
      <c r="I299" s="88"/>
      <c r="J299" s="87"/>
      <c r="K299" s="87"/>
      <c r="L299" s="87"/>
      <c r="M299" s="34"/>
    </row>
    <row r="300" ht="48.75" customHeight="1">
      <c r="A300" s="60" t="s">
        <v>297</v>
      </c>
      <c r="B300" s="19" t="s">
        <v>298</v>
      </c>
      <c r="C300" s="20" t="s">
        <v>299</v>
      </c>
      <c r="D300" s="13"/>
      <c r="E300" s="31"/>
      <c r="F300" s="31"/>
      <c r="G300" s="34"/>
      <c r="H300" s="31"/>
      <c r="I300" s="88"/>
      <c r="J300" s="87"/>
      <c r="K300" s="87"/>
      <c r="L300" s="87"/>
      <c r="M300" s="34"/>
    </row>
    <row r="301" ht="48.75" customHeight="1">
      <c r="A301" s="60" t="s">
        <v>300</v>
      </c>
      <c r="B301" s="19" t="s">
        <v>128</v>
      </c>
      <c r="C301" s="20" t="s">
        <v>129</v>
      </c>
      <c r="D301" s="13"/>
      <c r="E301" s="37" t="s">
        <v>272</v>
      </c>
      <c r="F301" s="38">
        <v>0.8680555555555556</v>
      </c>
      <c r="G301" s="39"/>
      <c r="H301" s="40"/>
      <c r="I301" s="41"/>
      <c r="J301" s="42"/>
      <c r="K301" s="42"/>
      <c r="L301" s="42"/>
      <c r="M301" s="39"/>
    </row>
    <row r="302" ht="48.75" customHeight="1">
      <c r="A302" s="60" t="s">
        <v>302</v>
      </c>
      <c r="B302" s="19" t="s">
        <v>131</v>
      </c>
      <c r="C302" s="20" t="s">
        <v>303</v>
      </c>
      <c r="D302" s="13"/>
      <c r="E302" s="31"/>
      <c r="F302" s="31"/>
      <c r="G302" s="39"/>
      <c r="H302" s="31"/>
      <c r="I302" s="41"/>
      <c r="J302" s="42"/>
      <c r="K302" s="42"/>
      <c r="L302" s="42"/>
      <c r="M302" s="39"/>
    </row>
    <row r="303" ht="48.75" customHeight="1">
      <c r="A303" s="60" t="s">
        <v>305</v>
      </c>
      <c r="B303" s="19" t="s">
        <v>79</v>
      </c>
      <c r="C303" s="20" t="s">
        <v>306</v>
      </c>
      <c r="D303" s="13"/>
      <c r="E303" s="32" t="s">
        <v>272</v>
      </c>
      <c r="F303" s="73">
        <v>0.9027777777777778</v>
      </c>
      <c r="G303" s="34"/>
      <c r="H303" s="35"/>
      <c r="I303" s="88"/>
      <c r="J303" s="87"/>
      <c r="K303" s="87"/>
      <c r="L303" s="87"/>
      <c r="M303" s="34"/>
    </row>
    <row r="304" ht="48.75" customHeight="1">
      <c r="A304" s="60" t="s">
        <v>308</v>
      </c>
      <c r="B304" s="19" t="s">
        <v>45</v>
      </c>
      <c r="C304" s="20" t="s">
        <v>46</v>
      </c>
      <c r="D304" s="13"/>
      <c r="E304" s="31"/>
      <c r="F304" s="31"/>
      <c r="G304" s="34"/>
      <c r="H304" s="31"/>
      <c r="I304" s="88"/>
      <c r="J304" s="87"/>
      <c r="K304" s="87"/>
      <c r="L304" s="87"/>
      <c r="M304" s="34"/>
    </row>
    <row r="305" ht="48.75" customHeight="1">
      <c r="A305" s="60" t="s">
        <v>309</v>
      </c>
      <c r="B305" s="19" t="s">
        <v>55</v>
      </c>
      <c r="C305" s="20" t="s">
        <v>310</v>
      </c>
      <c r="D305" s="13"/>
      <c r="E305" s="37" t="s">
        <v>272</v>
      </c>
      <c r="F305" s="38">
        <v>0.9027777777777778</v>
      </c>
      <c r="G305" s="39"/>
      <c r="H305" s="40"/>
      <c r="I305" s="41"/>
      <c r="J305" s="42"/>
      <c r="K305" s="42"/>
      <c r="L305" s="42"/>
      <c r="M305" s="39"/>
    </row>
    <row r="306" ht="48.75" customHeight="1">
      <c r="A306" s="60" t="s">
        <v>312</v>
      </c>
      <c r="B306" s="19" t="s">
        <v>304</v>
      </c>
      <c r="C306" s="20" t="s">
        <v>313</v>
      </c>
      <c r="D306" s="13"/>
      <c r="E306" s="31"/>
      <c r="F306" s="31"/>
      <c r="G306" s="39"/>
      <c r="H306" s="31"/>
      <c r="I306" s="41"/>
      <c r="J306" s="42"/>
      <c r="K306" s="42"/>
      <c r="L306" s="42"/>
      <c r="M306" s="39"/>
    </row>
    <row r="307" ht="48.75" customHeight="1">
      <c r="A307" s="60" t="s">
        <v>269</v>
      </c>
      <c r="B307" s="19" t="s">
        <v>270</v>
      </c>
      <c r="C307" s="20" t="s">
        <v>271</v>
      </c>
      <c r="D307" s="13"/>
      <c r="E307" s="32" t="s">
        <v>272</v>
      </c>
      <c r="F307" s="73">
        <v>0.9027777777777778</v>
      </c>
      <c r="G307" s="34"/>
      <c r="H307" s="35"/>
      <c r="I307" s="88"/>
      <c r="J307" s="87"/>
      <c r="K307" s="87"/>
      <c r="L307" s="87"/>
      <c r="M307" s="34"/>
    </row>
    <row r="308" ht="48.75" customHeight="1">
      <c r="A308" s="60" t="s">
        <v>275</v>
      </c>
      <c r="B308" s="19" t="s">
        <v>276</v>
      </c>
      <c r="C308" s="20" t="s">
        <v>277</v>
      </c>
      <c r="D308" s="13"/>
      <c r="E308" s="31"/>
      <c r="F308" s="31"/>
      <c r="G308" s="34"/>
      <c r="H308" s="31"/>
      <c r="I308" s="88"/>
      <c r="J308" s="87"/>
      <c r="K308" s="87"/>
      <c r="L308" s="87"/>
      <c r="M308" s="34"/>
    </row>
    <row r="309" ht="48.75" customHeight="1">
      <c r="A309" s="6"/>
      <c r="B309" s="2"/>
      <c r="C309" s="2"/>
      <c r="D309" s="2"/>
      <c r="E309" s="2"/>
      <c r="F309" s="2"/>
      <c r="G309" s="2"/>
      <c r="H309" s="2"/>
      <c r="J309" s="7" t="s">
        <v>7</v>
      </c>
    </row>
    <row r="310" ht="48.75" customHeight="1">
      <c r="A310" s="9" t="s">
        <v>2</v>
      </c>
      <c r="B310" s="9" t="s">
        <v>3</v>
      </c>
      <c r="C310" s="9" t="s">
        <v>4</v>
      </c>
      <c r="E310" s="10"/>
      <c r="F310" s="10"/>
      <c r="G310" s="11" t="s">
        <v>5</v>
      </c>
      <c r="H310" s="12" t="s">
        <v>341</v>
      </c>
      <c r="I310" s="13"/>
      <c r="J310" s="14">
        <v>1.0</v>
      </c>
      <c r="K310" s="14">
        <v>2.0</v>
      </c>
      <c r="L310" s="14">
        <v>3.0</v>
      </c>
      <c r="M310" s="11" t="s">
        <v>204</v>
      </c>
    </row>
    <row r="311" ht="48.75" customHeight="1">
      <c r="A311" s="60" t="s">
        <v>279</v>
      </c>
      <c r="B311" s="19" t="s">
        <v>152</v>
      </c>
      <c r="C311" s="20" t="s">
        <v>153</v>
      </c>
      <c r="D311" s="13"/>
      <c r="E311" s="37" t="s">
        <v>272</v>
      </c>
      <c r="F311" s="38">
        <v>0.7291666666666666</v>
      </c>
      <c r="G311" s="39"/>
      <c r="H311" s="40"/>
      <c r="I311" s="41"/>
      <c r="J311" s="42"/>
      <c r="K311" s="42"/>
      <c r="L311" s="42"/>
      <c r="M311" s="39"/>
    </row>
    <row r="312" ht="48.75" customHeight="1">
      <c r="A312" s="60" t="s">
        <v>282</v>
      </c>
      <c r="B312" s="19" t="s">
        <v>141</v>
      </c>
      <c r="C312" s="20" t="s">
        <v>159</v>
      </c>
      <c r="D312" s="13"/>
      <c r="E312" s="31"/>
      <c r="F312" s="31"/>
      <c r="G312" s="39"/>
      <c r="H312" s="31"/>
      <c r="I312" s="41"/>
      <c r="J312" s="42"/>
      <c r="K312" s="42"/>
      <c r="L312" s="42"/>
      <c r="M312" s="39"/>
    </row>
    <row r="313" ht="48.75" customHeight="1">
      <c r="A313" s="60" t="s">
        <v>283</v>
      </c>
      <c r="B313" s="19" t="s">
        <v>274</v>
      </c>
      <c r="C313" s="20" t="s">
        <v>139</v>
      </c>
      <c r="D313" s="13"/>
      <c r="E313" s="32" t="s">
        <v>272</v>
      </c>
      <c r="F313" s="73">
        <v>0.7638888888888888</v>
      </c>
      <c r="G313" s="34"/>
      <c r="H313" s="35"/>
      <c r="I313" s="19"/>
      <c r="J313" s="36"/>
      <c r="K313" s="36"/>
      <c r="L313" s="36"/>
      <c r="M313" s="34"/>
    </row>
    <row r="314" ht="48.75" customHeight="1">
      <c r="A314" s="60" t="s">
        <v>286</v>
      </c>
      <c r="B314" s="19" t="s">
        <v>287</v>
      </c>
      <c r="C314" s="20" t="s">
        <v>288</v>
      </c>
      <c r="D314" s="13"/>
      <c r="E314" s="31"/>
      <c r="F314" s="31"/>
      <c r="G314" s="34"/>
      <c r="H314" s="31"/>
      <c r="I314" s="19"/>
      <c r="J314" s="36"/>
      <c r="K314" s="36"/>
      <c r="L314" s="36"/>
      <c r="M314" s="34"/>
    </row>
    <row r="315" ht="48.75" customHeight="1">
      <c r="A315" s="60" t="s">
        <v>289</v>
      </c>
      <c r="B315" s="19" t="s">
        <v>290</v>
      </c>
      <c r="C315" s="20" t="s">
        <v>156</v>
      </c>
      <c r="D315" s="13"/>
      <c r="E315" s="37" t="s">
        <v>272</v>
      </c>
      <c r="F315" s="38">
        <v>0.7986111111111112</v>
      </c>
      <c r="G315" s="39"/>
      <c r="H315" s="40"/>
      <c r="I315" s="41"/>
      <c r="J315" s="42"/>
      <c r="K315" s="42"/>
      <c r="L315" s="42"/>
      <c r="M315" s="39"/>
    </row>
    <row r="316" ht="48.75" customHeight="1">
      <c r="A316" s="60" t="s">
        <v>292</v>
      </c>
      <c r="B316" s="19" t="s">
        <v>293</v>
      </c>
      <c r="C316" s="20" t="s">
        <v>294</v>
      </c>
      <c r="D316" s="13"/>
      <c r="E316" s="31"/>
      <c r="F316" s="31"/>
      <c r="G316" s="39"/>
      <c r="H316" s="31"/>
      <c r="I316" s="41"/>
      <c r="J316" s="42"/>
      <c r="K316" s="42"/>
      <c r="L316" s="42"/>
      <c r="M316" s="39"/>
    </row>
    <row r="317" ht="48.75" customHeight="1">
      <c r="A317" s="60" t="s">
        <v>295</v>
      </c>
      <c r="B317" s="19" t="s">
        <v>281</v>
      </c>
      <c r="C317" s="20" t="s">
        <v>150</v>
      </c>
      <c r="D317" s="13"/>
      <c r="E317" s="32" t="s">
        <v>272</v>
      </c>
      <c r="F317" s="73">
        <v>0.8333333333333334</v>
      </c>
      <c r="G317" s="34"/>
      <c r="H317" s="35"/>
      <c r="I317" s="88"/>
      <c r="J317" s="87"/>
      <c r="K317" s="87"/>
      <c r="L317" s="87"/>
      <c r="M317" s="34"/>
    </row>
    <row r="318" ht="48.75" customHeight="1">
      <c r="A318" s="60" t="s">
        <v>297</v>
      </c>
      <c r="B318" s="19" t="s">
        <v>298</v>
      </c>
      <c r="C318" s="20" t="s">
        <v>299</v>
      </c>
      <c r="D318" s="13"/>
      <c r="E318" s="31"/>
      <c r="F318" s="31"/>
      <c r="G318" s="34"/>
      <c r="H318" s="31"/>
      <c r="I318" s="88"/>
      <c r="J318" s="87"/>
      <c r="K318" s="87"/>
      <c r="L318" s="87"/>
      <c r="M318" s="34"/>
    </row>
    <row r="319" ht="48.75" customHeight="1">
      <c r="A319" s="60" t="s">
        <v>300</v>
      </c>
      <c r="B319" s="19" t="s">
        <v>128</v>
      </c>
      <c r="C319" s="20" t="s">
        <v>129</v>
      </c>
      <c r="D319" s="13"/>
      <c r="E319" s="37" t="s">
        <v>272</v>
      </c>
      <c r="F319" s="38">
        <v>0.8680555555555556</v>
      </c>
      <c r="G319" s="39"/>
      <c r="H319" s="40"/>
      <c r="I319" s="41"/>
      <c r="J319" s="42"/>
      <c r="K319" s="42"/>
      <c r="L319" s="42"/>
      <c r="M319" s="39"/>
    </row>
    <row r="320" ht="48.75" customHeight="1">
      <c r="A320" s="60" t="s">
        <v>302</v>
      </c>
      <c r="B320" s="19" t="s">
        <v>131</v>
      </c>
      <c r="C320" s="20" t="s">
        <v>303</v>
      </c>
      <c r="D320" s="13"/>
      <c r="E320" s="31"/>
      <c r="F320" s="31"/>
      <c r="G320" s="39"/>
      <c r="H320" s="31"/>
      <c r="I320" s="41"/>
      <c r="J320" s="42"/>
      <c r="K320" s="42"/>
      <c r="L320" s="42"/>
      <c r="M320" s="39"/>
    </row>
    <row r="321" ht="48.75" customHeight="1">
      <c r="A321" s="60" t="s">
        <v>305</v>
      </c>
      <c r="B321" s="19" t="s">
        <v>79</v>
      </c>
      <c r="C321" s="20" t="s">
        <v>306</v>
      </c>
      <c r="D321" s="13"/>
      <c r="E321" s="32" t="s">
        <v>272</v>
      </c>
      <c r="F321" s="73">
        <v>0.9027777777777778</v>
      </c>
      <c r="G321" s="34"/>
      <c r="H321" s="35"/>
      <c r="I321" s="88"/>
      <c r="J321" s="87"/>
      <c r="K321" s="87"/>
      <c r="L321" s="87"/>
      <c r="M321" s="34"/>
    </row>
    <row r="322" ht="48.75" customHeight="1">
      <c r="A322" s="60" t="s">
        <v>308</v>
      </c>
      <c r="B322" s="19" t="s">
        <v>45</v>
      </c>
      <c r="C322" s="20" t="s">
        <v>46</v>
      </c>
      <c r="D322" s="13"/>
      <c r="E322" s="31"/>
      <c r="F322" s="31"/>
      <c r="G322" s="34"/>
      <c r="H322" s="31"/>
      <c r="I322" s="88"/>
      <c r="J322" s="87"/>
      <c r="K322" s="87"/>
      <c r="L322" s="87"/>
      <c r="M322" s="34"/>
    </row>
    <row r="323" ht="48.75" customHeight="1">
      <c r="A323" s="60" t="s">
        <v>309</v>
      </c>
      <c r="B323" s="19" t="s">
        <v>55</v>
      </c>
      <c r="C323" s="20" t="s">
        <v>310</v>
      </c>
      <c r="D323" s="13"/>
      <c r="E323" s="37" t="s">
        <v>272</v>
      </c>
      <c r="F323" s="38">
        <v>0.9027777777777778</v>
      </c>
      <c r="G323" s="39"/>
      <c r="H323" s="40"/>
      <c r="I323" s="41"/>
      <c r="J323" s="42"/>
      <c r="K323" s="42"/>
      <c r="L323" s="42"/>
      <c r="M323" s="39"/>
    </row>
    <row r="324" ht="48.75" customHeight="1">
      <c r="A324" s="60" t="s">
        <v>312</v>
      </c>
      <c r="B324" s="19" t="s">
        <v>304</v>
      </c>
      <c r="C324" s="20" t="s">
        <v>313</v>
      </c>
      <c r="D324" s="13"/>
      <c r="E324" s="31"/>
      <c r="F324" s="31"/>
      <c r="G324" s="39"/>
      <c r="H324" s="31"/>
      <c r="I324" s="41"/>
      <c r="J324" s="42"/>
      <c r="K324" s="42"/>
      <c r="L324" s="42"/>
      <c r="M324" s="39"/>
    </row>
    <row r="325">
      <c r="A325" s="60" t="s">
        <v>269</v>
      </c>
      <c r="B325" s="19" t="s">
        <v>270</v>
      </c>
      <c r="C325" s="20" t="s">
        <v>271</v>
      </c>
      <c r="D325" s="13"/>
      <c r="E325" s="32" t="s">
        <v>272</v>
      </c>
      <c r="F325" s="73">
        <v>0.9027777777777778</v>
      </c>
      <c r="G325" s="34"/>
      <c r="H325" s="35"/>
      <c r="I325" s="88"/>
      <c r="J325" s="87"/>
      <c r="K325" s="87"/>
      <c r="L325" s="87"/>
      <c r="M325" s="34"/>
    </row>
    <row r="326">
      <c r="A326" s="60" t="s">
        <v>275</v>
      </c>
      <c r="B326" s="19" t="s">
        <v>276</v>
      </c>
      <c r="C326" s="20" t="s">
        <v>277</v>
      </c>
      <c r="D326" s="13"/>
      <c r="E326" s="31"/>
      <c r="F326" s="31"/>
      <c r="G326" s="34"/>
      <c r="H326" s="31"/>
      <c r="I326" s="88"/>
      <c r="J326" s="87"/>
      <c r="K326" s="87"/>
      <c r="L326" s="87"/>
      <c r="M326" s="34"/>
    </row>
  </sheetData>
  <mergeCells count="879">
    <mergeCell ref="G9:G11"/>
    <mergeCell ref="H9:H14"/>
    <mergeCell ref="G12:G14"/>
    <mergeCell ref="G15:G17"/>
    <mergeCell ref="H15:H20"/>
    <mergeCell ref="G18:G20"/>
    <mergeCell ref="J9:J11"/>
    <mergeCell ref="K9:K11"/>
    <mergeCell ref="L9:L11"/>
    <mergeCell ref="M9:M11"/>
    <mergeCell ref="C10:D10"/>
    <mergeCell ref="C11:D11"/>
    <mergeCell ref="H8:I8"/>
    <mergeCell ref="J12:J14"/>
    <mergeCell ref="J15:J17"/>
    <mergeCell ref="J18:J20"/>
    <mergeCell ref="H22:I22"/>
    <mergeCell ref="E2:S5"/>
    <mergeCell ref="J7:L7"/>
    <mergeCell ref="C8:D8"/>
    <mergeCell ref="C9:D9"/>
    <mergeCell ref="E9:E14"/>
    <mergeCell ref="F9:F14"/>
    <mergeCell ref="M12:M14"/>
    <mergeCell ref="C14:D14"/>
    <mergeCell ref="L18:L20"/>
    <mergeCell ref="J21:L21"/>
    <mergeCell ref="K12:K14"/>
    <mergeCell ref="L12:L14"/>
    <mergeCell ref="K15:K17"/>
    <mergeCell ref="L15:L17"/>
    <mergeCell ref="M15:M17"/>
    <mergeCell ref="K18:K20"/>
    <mergeCell ref="M18:M20"/>
    <mergeCell ref="C12:D12"/>
    <mergeCell ref="C13:D13"/>
    <mergeCell ref="C15:D15"/>
    <mergeCell ref="E15:E20"/>
    <mergeCell ref="F15:F20"/>
    <mergeCell ref="C16:D16"/>
    <mergeCell ref="C17:D17"/>
    <mergeCell ref="C20:D20"/>
    <mergeCell ref="G23:G25"/>
    <mergeCell ref="J23:J25"/>
    <mergeCell ref="K23:K25"/>
    <mergeCell ref="L23:L25"/>
    <mergeCell ref="M23:M25"/>
    <mergeCell ref="C24:D24"/>
    <mergeCell ref="C25:D25"/>
    <mergeCell ref="H23:H28"/>
    <mergeCell ref="G26:G28"/>
    <mergeCell ref="J26:J28"/>
    <mergeCell ref="K26:K28"/>
    <mergeCell ref="L26:L28"/>
    <mergeCell ref="M26:M28"/>
    <mergeCell ref="C18:D18"/>
    <mergeCell ref="C19:D19"/>
    <mergeCell ref="C22:D22"/>
    <mergeCell ref="C23:D23"/>
    <mergeCell ref="E23:E28"/>
    <mergeCell ref="F23:F28"/>
    <mergeCell ref="C26:D26"/>
    <mergeCell ref="J29:J31"/>
    <mergeCell ref="K29:K31"/>
    <mergeCell ref="L29:L31"/>
    <mergeCell ref="M29:M31"/>
    <mergeCell ref="C30:D30"/>
    <mergeCell ref="C31:D31"/>
    <mergeCell ref="K43:K45"/>
    <mergeCell ref="L43:L45"/>
    <mergeCell ref="K37:K39"/>
    <mergeCell ref="L37:L39"/>
    <mergeCell ref="J40:J42"/>
    <mergeCell ref="K40:K42"/>
    <mergeCell ref="L40:L42"/>
    <mergeCell ref="M40:M42"/>
    <mergeCell ref="M43:M45"/>
    <mergeCell ref="G46:G48"/>
    <mergeCell ref="G51:G53"/>
    <mergeCell ref="G29:G31"/>
    <mergeCell ref="G32:G34"/>
    <mergeCell ref="G37:G39"/>
    <mergeCell ref="H37:H42"/>
    <mergeCell ref="G40:G42"/>
    <mergeCell ref="G43:G45"/>
    <mergeCell ref="H43:H48"/>
    <mergeCell ref="C27:D27"/>
    <mergeCell ref="C28:D28"/>
    <mergeCell ref="C29:D29"/>
    <mergeCell ref="E29:E34"/>
    <mergeCell ref="F29:F34"/>
    <mergeCell ref="H29:H34"/>
    <mergeCell ref="C32:D32"/>
    <mergeCell ref="J32:J34"/>
    <mergeCell ref="K32:K34"/>
    <mergeCell ref="L32:L34"/>
    <mergeCell ref="M32:M34"/>
    <mergeCell ref="J35:L35"/>
    <mergeCell ref="H36:I36"/>
    <mergeCell ref="J37:J39"/>
    <mergeCell ref="M37:M39"/>
    <mergeCell ref="C39:D39"/>
    <mergeCell ref="C40:D40"/>
    <mergeCell ref="C33:D33"/>
    <mergeCell ref="C34:D34"/>
    <mergeCell ref="C36:D36"/>
    <mergeCell ref="C37:D37"/>
    <mergeCell ref="E37:E42"/>
    <mergeCell ref="F37:F42"/>
    <mergeCell ref="C38:D38"/>
    <mergeCell ref="C41:D41"/>
    <mergeCell ref="C42:D42"/>
    <mergeCell ref="C43:D43"/>
    <mergeCell ref="E43:E48"/>
    <mergeCell ref="F43:F48"/>
    <mergeCell ref="C44:D44"/>
    <mergeCell ref="C45:D45"/>
    <mergeCell ref="C48:D48"/>
    <mergeCell ref="J51:J53"/>
    <mergeCell ref="K51:K53"/>
    <mergeCell ref="L51:L53"/>
    <mergeCell ref="M51:M53"/>
    <mergeCell ref="J43:J45"/>
    <mergeCell ref="J46:J48"/>
    <mergeCell ref="K46:K48"/>
    <mergeCell ref="L46:L48"/>
    <mergeCell ref="M46:M48"/>
    <mergeCell ref="J49:L49"/>
    <mergeCell ref="H50:I50"/>
    <mergeCell ref="L60:L62"/>
    <mergeCell ref="J63:L63"/>
    <mergeCell ref="J57:J59"/>
    <mergeCell ref="K57:K59"/>
    <mergeCell ref="L57:L59"/>
    <mergeCell ref="M57:M59"/>
    <mergeCell ref="J60:J62"/>
    <mergeCell ref="K60:K62"/>
    <mergeCell ref="M60:M62"/>
    <mergeCell ref="C81:D81"/>
    <mergeCell ref="C82:D82"/>
    <mergeCell ref="C75:D75"/>
    <mergeCell ref="C76:D76"/>
    <mergeCell ref="C78:D78"/>
    <mergeCell ref="C79:D79"/>
    <mergeCell ref="E79:E84"/>
    <mergeCell ref="F79:F84"/>
    <mergeCell ref="C80:D80"/>
    <mergeCell ref="L116:L118"/>
    <mergeCell ref="J119:L119"/>
    <mergeCell ref="J121:J123"/>
    <mergeCell ref="K121:K123"/>
    <mergeCell ref="L121:L123"/>
    <mergeCell ref="M121:M123"/>
    <mergeCell ref="M124:M126"/>
    <mergeCell ref="J124:J126"/>
    <mergeCell ref="J127:J129"/>
    <mergeCell ref="K127:K129"/>
    <mergeCell ref="L127:L129"/>
    <mergeCell ref="M127:M129"/>
    <mergeCell ref="J130:J132"/>
    <mergeCell ref="K130:K132"/>
    <mergeCell ref="J93:J95"/>
    <mergeCell ref="K93:K95"/>
    <mergeCell ref="L93:L95"/>
    <mergeCell ref="M93:M95"/>
    <mergeCell ref="K96:K98"/>
    <mergeCell ref="L96:L98"/>
    <mergeCell ref="M96:M98"/>
    <mergeCell ref="J96:J98"/>
    <mergeCell ref="J99:J101"/>
    <mergeCell ref="K99:K101"/>
    <mergeCell ref="L99:L101"/>
    <mergeCell ref="M99:M101"/>
    <mergeCell ref="K102:K104"/>
    <mergeCell ref="J105:L105"/>
    <mergeCell ref="L110:L112"/>
    <mergeCell ref="M110:M112"/>
    <mergeCell ref="J102:J104"/>
    <mergeCell ref="J107:J109"/>
    <mergeCell ref="K107:K109"/>
    <mergeCell ref="L107:L109"/>
    <mergeCell ref="M107:M109"/>
    <mergeCell ref="J110:J112"/>
    <mergeCell ref="K110:K112"/>
    <mergeCell ref="J113:J115"/>
    <mergeCell ref="K113:K115"/>
    <mergeCell ref="L113:L115"/>
    <mergeCell ref="M113:M115"/>
    <mergeCell ref="J116:J118"/>
    <mergeCell ref="K116:K118"/>
    <mergeCell ref="M116:M118"/>
    <mergeCell ref="K124:K126"/>
    <mergeCell ref="L124:L126"/>
    <mergeCell ref="L130:L132"/>
    <mergeCell ref="M130:M132"/>
    <mergeCell ref="J133:L133"/>
    <mergeCell ref="C52:D52"/>
    <mergeCell ref="C53:D53"/>
    <mergeCell ref="H51:H56"/>
    <mergeCell ref="G54:G56"/>
    <mergeCell ref="J54:J56"/>
    <mergeCell ref="K54:K56"/>
    <mergeCell ref="L54:L56"/>
    <mergeCell ref="M54:M56"/>
    <mergeCell ref="C46:D46"/>
    <mergeCell ref="C47:D47"/>
    <mergeCell ref="C50:D50"/>
    <mergeCell ref="C51:D51"/>
    <mergeCell ref="E51:E56"/>
    <mergeCell ref="F51:F56"/>
    <mergeCell ref="C54:D54"/>
    <mergeCell ref="C58:D58"/>
    <mergeCell ref="C59:D59"/>
    <mergeCell ref="C55:D55"/>
    <mergeCell ref="C56:D56"/>
    <mergeCell ref="C57:D57"/>
    <mergeCell ref="E57:E62"/>
    <mergeCell ref="F57:F62"/>
    <mergeCell ref="H57:H62"/>
    <mergeCell ref="C60:D60"/>
    <mergeCell ref="L65:L67"/>
    <mergeCell ref="M65:M67"/>
    <mergeCell ref="L68:L70"/>
    <mergeCell ref="M68:M70"/>
    <mergeCell ref="J65:J67"/>
    <mergeCell ref="J68:J70"/>
    <mergeCell ref="G57:G59"/>
    <mergeCell ref="G60:G62"/>
    <mergeCell ref="H64:I64"/>
    <mergeCell ref="G65:G67"/>
    <mergeCell ref="H65:H70"/>
    <mergeCell ref="K65:K67"/>
    <mergeCell ref="G68:G70"/>
    <mergeCell ref="K68:K70"/>
    <mergeCell ref="J82:J84"/>
    <mergeCell ref="K82:K84"/>
    <mergeCell ref="L82:L84"/>
    <mergeCell ref="M82:M84"/>
    <mergeCell ref="K85:K87"/>
    <mergeCell ref="L85:L87"/>
    <mergeCell ref="M85:M87"/>
    <mergeCell ref="J85:J87"/>
    <mergeCell ref="J88:J90"/>
    <mergeCell ref="K88:K90"/>
    <mergeCell ref="L88:L90"/>
    <mergeCell ref="M88:M90"/>
    <mergeCell ref="J91:L91"/>
    <mergeCell ref="H92:I92"/>
    <mergeCell ref="C67:D67"/>
    <mergeCell ref="C68:D68"/>
    <mergeCell ref="C61:D61"/>
    <mergeCell ref="C62:D62"/>
    <mergeCell ref="C64:D64"/>
    <mergeCell ref="C65:D65"/>
    <mergeCell ref="E65:E70"/>
    <mergeCell ref="F65:F70"/>
    <mergeCell ref="C66:D66"/>
    <mergeCell ref="G71:G73"/>
    <mergeCell ref="G74:G76"/>
    <mergeCell ref="G79:G81"/>
    <mergeCell ref="H79:H84"/>
    <mergeCell ref="G82:G84"/>
    <mergeCell ref="G85:G87"/>
    <mergeCell ref="H85:H90"/>
    <mergeCell ref="G88:G90"/>
    <mergeCell ref="C69:D69"/>
    <mergeCell ref="C70:D70"/>
    <mergeCell ref="C71:D71"/>
    <mergeCell ref="E71:E76"/>
    <mergeCell ref="F71:F76"/>
    <mergeCell ref="H71:H76"/>
    <mergeCell ref="C74:D74"/>
    <mergeCell ref="J71:J73"/>
    <mergeCell ref="K71:K73"/>
    <mergeCell ref="L71:L73"/>
    <mergeCell ref="M71:M73"/>
    <mergeCell ref="J74:J76"/>
    <mergeCell ref="K74:K76"/>
    <mergeCell ref="M74:M76"/>
    <mergeCell ref="L74:L76"/>
    <mergeCell ref="J77:L77"/>
    <mergeCell ref="H78:I78"/>
    <mergeCell ref="J79:J81"/>
    <mergeCell ref="K79:K81"/>
    <mergeCell ref="L79:L81"/>
    <mergeCell ref="M79:M81"/>
    <mergeCell ref="L102:L104"/>
    <mergeCell ref="M102:M104"/>
    <mergeCell ref="H106:I106"/>
    <mergeCell ref="C88:D88"/>
    <mergeCell ref="C89:D89"/>
    <mergeCell ref="E93:E98"/>
    <mergeCell ref="F93:F98"/>
    <mergeCell ref="G93:G95"/>
    <mergeCell ref="H93:H98"/>
    <mergeCell ref="G96:G98"/>
    <mergeCell ref="C98:D98"/>
    <mergeCell ref="C92:D92"/>
    <mergeCell ref="C97:D97"/>
    <mergeCell ref="C99:D99"/>
    <mergeCell ref="E99:E104"/>
    <mergeCell ref="F99:F104"/>
    <mergeCell ref="H99:H104"/>
    <mergeCell ref="C102:D102"/>
    <mergeCell ref="C86:D86"/>
    <mergeCell ref="C87:D87"/>
    <mergeCell ref="C72:D72"/>
    <mergeCell ref="C73:D73"/>
    <mergeCell ref="C83:D83"/>
    <mergeCell ref="C84:D84"/>
    <mergeCell ref="C85:D85"/>
    <mergeCell ref="E85:E90"/>
    <mergeCell ref="F85:F90"/>
    <mergeCell ref="C90:D90"/>
    <mergeCell ref="C93:D93"/>
    <mergeCell ref="C94:D94"/>
    <mergeCell ref="C95:D95"/>
    <mergeCell ref="C96:D96"/>
    <mergeCell ref="C100:D100"/>
    <mergeCell ref="C101:D101"/>
    <mergeCell ref="G99:G101"/>
    <mergeCell ref="G102:G104"/>
    <mergeCell ref="G107:G109"/>
    <mergeCell ref="H107:H112"/>
    <mergeCell ref="G110:G112"/>
    <mergeCell ref="C109:D109"/>
    <mergeCell ref="C110:D110"/>
    <mergeCell ref="C103:D103"/>
    <mergeCell ref="C104:D104"/>
    <mergeCell ref="C106:D106"/>
    <mergeCell ref="C107:D107"/>
    <mergeCell ref="E107:E112"/>
    <mergeCell ref="F107:F112"/>
    <mergeCell ref="C108:D108"/>
    <mergeCell ref="C114:D114"/>
    <mergeCell ref="C115:D115"/>
    <mergeCell ref="G113:G115"/>
    <mergeCell ref="G116:G118"/>
    <mergeCell ref="H120:I120"/>
    <mergeCell ref="G121:G123"/>
    <mergeCell ref="H121:H126"/>
    <mergeCell ref="G124:G126"/>
    <mergeCell ref="C111:D111"/>
    <mergeCell ref="C112:D112"/>
    <mergeCell ref="C113:D113"/>
    <mergeCell ref="E113:E118"/>
    <mergeCell ref="F113:F118"/>
    <mergeCell ref="H113:H118"/>
    <mergeCell ref="C116:D116"/>
    <mergeCell ref="C123:D123"/>
    <mergeCell ref="C124:D124"/>
    <mergeCell ref="C117:D117"/>
    <mergeCell ref="C118:D118"/>
    <mergeCell ref="C120:D120"/>
    <mergeCell ref="C121:D121"/>
    <mergeCell ref="E121:E126"/>
    <mergeCell ref="F121:F126"/>
    <mergeCell ref="C122:D122"/>
    <mergeCell ref="C128:D128"/>
    <mergeCell ref="C129:D129"/>
    <mergeCell ref="K155:K157"/>
    <mergeCell ref="L155:L157"/>
    <mergeCell ref="K149:K151"/>
    <mergeCell ref="L149:L151"/>
    <mergeCell ref="J152:J154"/>
    <mergeCell ref="K152:K154"/>
    <mergeCell ref="L152:L154"/>
    <mergeCell ref="M152:M154"/>
    <mergeCell ref="M155:M157"/>
    <mergeCell ref="C125:D125"/>
    <mergeCell ref="C126:D126"/>
    <mergeCell ref="C127:D127"/>
    <mergeCell ref="E127:E132"/>
    <mergeCell ref="F127:F132"/>
    <mergeCell ref="H127:H132"/>
    <mergeCell ref="C130:D130"/>
    <mergeCell ref="L135:L137"/>
    <mergeCell ref="M135:M137"/>
    <mergeCell ref="L138:L140"/>
    <mergeCell ref="M138:M140"/>
    <mergeCell ref="L141:L143"/>
    <mergeCell ref="M141:M143"/>
    <mergeCell ref="C137:D137"/>
    <mergeCell ref="C138:D138"/>
    <mergeCell ref="J135:J137"/>
    <mergeCell ref="J138:J140"/>
    <mergeCell ref="J141:J143"/>
    <mergeCell ref="K141:K143"/>
    <mergeCell ref="G127:G129"/>
    <mergeCell ref="G130:G132"/>
    <mergeCell ref="H134:I134"/>
    <mergeCell ref="G135:G137"/>
    <mergeCell ref="H135:H140"/>
    <mergeCell ref="K135:K137"/>
    <mergeCell ref="G138:G140"/>
    <mergeCell ref="K138:K140"/>
    <mergeCell ref="C131:D131"/>
    <mergeCell ref="C132:D132"/>
    <mergeCell ref="C134:D134"/>
    <mergeCell ref="C135:D135"/>
    <mergeCell ref="E135:E140"/>
    <mergeCell ref="F135:F140"/>
    <mergeCell ref="C136:D136"/>
    <mergeCell ref="C142:D142"/>
    <mergeCell ref="C143:D143"/>
    <mergeCell ref="G158:G160"/>
    <mergeCell ref="G163:G165"/>
    <mergeCell ref="G141:G143"/>
    <mergeCell ref="G144:G146"/>
    <mergeCell ref="G149:G151"/>
    <mergeCell ref="H149:H154"/>
    <mergeCell ref="G152:G154"/>
    <mergeCell ref="G155:G157"/>
    <mergeCell ref="H155:H160"/>
    <mergeCell ref="C139:D139"/>
    <mergeCell ref="C140:D140"/>
    <mergeCell ref="C141:D141"/>
    <mergeCell ref="E141:E146"/>
    <mergeCell ref="F141:F146"/>
    <mergeCell ref="H141:H146"/>
    <mergeCell ref="C144:D144"/>
    <mergeCell ref="J144:J146"/>
    <mergeCell ref="K144:K146"/>
    <mergeCell ref="L144:L146"/>
    <mergeCell ref="M144:M146"/>
    <mergeCell ref="J147:L147"/>
    <mergeCell ref="H148:I148"/>
    <mergeCell ref="J149:J151"/>
    <mergeCell ref="M149:M151"/>
    <mergeCell ref="C151:D151"/>
    <mergeCell ref="C152:D152"/>
    <mergeCell ref="C145:D145"/>
    <mergeCell ref="C146:D146"/>
    <mergeCell ref="C148:D148"/>
    <mergeCell ref="C149:D149"/>
    <mergeCell ref="E149:E154"/>
    <mergeCell ref="F149:F154"/>
    <mergeCell ref="C150:D150"/>
    <mergeCell ref="C153:D153"/>
    <mergeCell ref="C154:D154"/>
    <mergeCell ref="C155:D155"/>
    <mergeCell ref="E155:E160"/>
    <mergeCell ref="F155:F160"/>
    <mergeCell ref="C156:D156"/>
    <mergeCell ref="C157:D157"/>
    <mergeCell ref="C160:D160"/>
    <mergeCell ref="J163:J165"/>
    <mergeCell ref="K163:K165"/>
    <mergeCell ref="L163:L165"/>
    <mergeCell ref="M163:M165"/>
    <mergeCell ref="J155:J157"/>
    <mergeCell ref="J158:J160"/>
    <mergeCell ref="K158:K160"/>
    <mergeCell ref="L158:L160"/>
    <mergeCell ref="M158:M160"/>
    <mergeCell ref="J161:L161"/>
    <mergeCell ref="H162:I162"/>
    <mergeCell ref="L172:L174"/>
    <mergeCell ref="J175:L175"/>
    <mergeCell ref="J169:J171"/>
    <mergeCell ref="K169:K171"/>
    <mergeCell ref="L169:L171"/>
    <mergeCell ref="M169:M171"/>
    <mergeCell ref="J172:J174"/>
    <mergeCell ref="K172:K174"/>
    <mergeCell ref="M172:M174"/>
    <mergeCell ref="C164:D164"/>
    <mergeCell ref="C165:D165"/>
    <mergeCell ref="H163:H168"/>
    <mergeCell ref="G166:G168"/>
    <mergeCell ref="J166:J168"/>
    <mergeCell ref="K166:K168"/>
    <mergeCell ref="L166:L168"/>
    <mergeCell ref="M166:M168"/>
    <mergeCell ref="C158:D158"/>
    <mergeCell ref="C159:D159"/>
    <mergeCell ref="C162:D162"/>
    <mergeCell ref="C163:D163"/>
    <mergeCell ref="E163:E168"/>
    <mergeCell ref="F163:F168"/>
    <mergeCell ref="C166:D166"/>
    <mergeCell ref="C170:D170"/>
    <mergeCell ref="C171:D171"/>
    <mergeCell ref="C167:D167"/>
    <mergeCell ref="C168:D168"/>
    <mergeCell ref="C169:D169"/>
    <mergeCell ref="E169:E174"/>
    <mergeCell ref="F169:F174"/>
    <mergeCell ref="H169:H174"/>
    <mergeCell ref="C172:D172"/>
    <mergeCell ref="L177:L179"/>
    <mergeCell ref="M177:M179"/>
    <mergeCell ref="L180:L182"/>
    <mergeCell ref="M180:M182"/>
    <mergeCell ref="J177:J179"/>
    <mergeCell ref="J180:J182"/>
    <mergeCell ref="G169:G171"/>
    <mergeCell ref="G172:G174"/>
    <mergeCell ref="H176:I176"/>
    <mergeCell ref="G177:G179"/>
    <mergeCell ref="H177:H182"/>
    <mergeCell ref="K177:K179"/>
    <mergeCell ref="G180:G182"/>
    <mergeCell ref="K180:K182"/>
    <mergeCell ref="C179:D179"/>
    <mergeCell ref="C180:D180"/>
    <mergeCell ref="C173:D173"/>
    <mergeCell ref="C174:D174"/>
    <mergeCell ref="C176:D176"/>
    <mergeCell ref="C177:D177"/>
    <mergeCell ref="E177:E182"/>
    <mergeCell ref="F177:F182"/>
    <mergeCell ref="C178:D178"/>
    <mergeCell ref="C184:D184"/>
    <mergeCell ref="C185:D185"/>
    <mergeCell ref="G183:G185"/>
    <mergeCell ref="G186:G188"/>
    <mergeCell ref="G191:G193"/>
    <mergeCell ref="H191:H196"/>
    <mergeCell ref="G194:G196"/>
    <mergeCell ref="C181:D181"/>
    <mergeCell ref="C182:D182"/>
    <mergeCell ref="C183:D183"/>
    <mergeCell ref="E183:E188"/>
    <mergeCell ref="F183:F188"/>
    <mergeCell ref="H183:H188"/>
    <mergeCell ref="C186:D186"/>
    <mergeCell ref="J183:J185"/>
    <mergeCell ref="K183:K185"/>
    <mergeCell ref="L183:L185"/>
    <mergeCell ref="M183:M185"/>
    <mergeCell ref="J186:J188"/>
    <mergeCell ref="K186:K188"/>
    <mergeCell ref="M186:M188"/>
    <mergeCell ref="J194:J196"/>
    <mergeCell ref="K194:K196"/>
    <mergeCell ref="L194:L196"/>
    <mergeCell ref="M194:M196"/>
    <mergeCell ref="L186:L188"/>
    <mergeCell ref="J189:L189"/>
    <mergeCell ref="H190:I190"/>
    <mergeCell ref="J191:J193"/>
    <mergeCell ref="K191:K193"/>
    <mergeCell ref="L191:L193"/>
    <mergeCell ref="M191:M193"/>
    <mergeCell ref="C209:D209"/>
    <mergeCell ref="C210:D210"/>
    <mergeCell ref="C211:D211"/>
    <mergeCell ref="E211:E216"/>
    <mergeCell ref="F211:F216"/>
    <mergeCell ref="H211:H216"/>
    <mergeCell ref="C214:D214"/>
    <mergeCell ref="C215:D215"/>
    <mergeCell ref="C216:D216"/>
    <mergeCell ref="C217:D217"/>
    <mergeCell ref="E217:E218"/>
    <mergeCell ref="F217:F218"/>
    <mergeCell ref="H217:H218"/>
    <mergeCell ref="C218:D218"/>
    <mergeCell ref="E297:E298"/>
    <mergeCell ref="F297:F298"/>
    <mergeCell ref="H297:H298"/>
    <mergeCell ref="C298:D298"/>
    <mergeCell ref="E299:E300"/>
    <mergeCell ref="F299:F300"/>
    <mergeCell ref="H299:H300"/>
    <mergeCell ref="C299:D299"/>
    <mergeCell ref="C300:D300"/>
    <mergeCell ref="C301:D301"/>
    <mergeCell ref="F301:F302"/>
    <mergeCell ref="H301:H302"/>
    <mergeCell ref="C302:D302"/>
    <mergeCell ref="C303:D303"/>
    <mergeCell ref="C306:D306"/>
    <mergeCell ref="C307:D307"/>
    <mergeCell ref="E307:E308"/>
    <mergeCell ref="F307:F308"/>
    <mergeCell ref="H307:H308"/>
    <mergeCell ref="C308:D308"/>
    <mergeCell ref="E301:E302"/>
    <mergeCell ref="E303:E304"/>
    <mergeCell ref="F303:F304"/>
    <mergeCell ref="C304:D304"/>
    <mergeCell ref="C305:D305"/>
    <mergeCell ref="E305:E306"/>
    <mergeCell ref="F305:F306"/>
    <mergeCell ref="C310:D310"/>
    <mergeCell ref="C311:D311"/>
    <mergeCell ref="E311:E312"/>
    <mergeCell ref="F311:F312"/>
    <mergeCell ref="H311:H312"/>
    <mergeCell ref="C312:D312"/>
    <mergeCell ref="C313:D313"/>
    <mergeCell ref="E313:E314"/>
    <mergeCell ref="F313:F314"/>
    <mergeCell ref="H313:H314"/>
    <mergeCell ref="C314:D314"/>
    <mergeCell ref="E315:E316"/>
    <mergeCell ref="F315:F316"/>
    <mergeCell ref="H315:H316"/>
    <mergeCell ref="C319:D319"/>
    <mergeCell ref="C320:D320"/>
    <mergeCell ref="C321:D321"/>
    <mergeCell ref="C318:D318"/>
    <mergeCell ref="C322:D322"/>
    <mergeCell ref="C323:D323"/>
    <mergeCell ref="C325:D325"/>
    <mergeCell ref="C326:D326"/>
    <mergeCell ref="H323:H324"/>
    <mergeCell ref="C324:D324"/>
    <mergeCell ref="C315:D315"/>
    <mergeCell ref="C316:D316"/>
    <mergeCell ref="C317:D317"/>
    <mergeCell ref="F317:F318"/>
    <mergeCell ref="H317:H318"/>
    <mergeCell ref="H319:H320"/>
    <mergeCell ref="H321:H322"/>
    <mergeCell ref="E325:E326"/>
    <mergeCell ref="F325:F326"/>
    <mergeCell ref="H325:H326"/>
    <mergeCell ref="E317:E318"/>
    <mergeCell ref="E319:E320"/>
    <mergeCell ref="F319:F320"/>
    <mergeCell ref="E321:E322"/>
    <mergeCell ref="F321:F322"/>
    <mergeCell ref="E323:E324"/>
    <mergeCell ref="F323:F324"/>
    <mergeCell ref="C278:D278"/>
    <mergeCell ref="C279:D279"/>
    <mergeCell ref="E279:E280"/>
    <mergeCell ref="F279:F280"/>
    <mergeCell ref="C280:D280"/>
    <mergeCell ref="E281:E282"/>
    <mergeCell ref="F281:F282"/>
    <mergeCell ref="E285:E286"/>
    <mergeCell ref="F285:F286"/>
    <mergeCell ref="E287:E288"/>
    <mergeCell ref="F287:F288"/>
    <mergeCell ref="E289:E290"/>
    <mergeCell ref="F289:F290"/>
    <mergeCell ref="J291:L291"/>
    <mergeCell ref="H292:I292"/>
    <mergeCell ref="C281:D281"/>
    <mergeCell ref="C282:D282"/>
    <mergeCell ref="C283:D283"/>
    <mergeCell ref="E283:E284"/>
    <mergeCell ref="F283:F284"/>
    <mergeCell ref="C284:D284"/>
    <mergeCell ref="C285:D285"/>
    <mergeCell ref="E293:E294"/>
    <mergeCell ref="F293:F294"/>
    <mergeCell ref="H293:H294"/>
    <mergeCell ref="C294:D294"/>
    <mergeCell ref="C295:D295"/>
    <mergeCell ref="E295:E296"/>
    <mergeCell ref="F295:F296"/>
    <mergeCell ref="H295:H296"/>
    <mergeCell ref="C296:D296"/>
    <mergeCell ref="C297:D297"/>
    <mergeCell ref="H303:H304"/>
    <mergeCell ref="H305:H306"/>
    <mergeCell ref="J309:L309"/>
    <mergeCell ref="H310:I310"/>
    <mergeCell ref="C286:D286"/>
    <mergeCell ref="C287:D287"/>
    <mergeCell ref="C288:D288"/>
    <mergeCell ref="C289:D289"/>
    <mergeCell ref="C290:D290"/>
    <mergeCell ref="C292:D292"/>
    <mergeCell ref="C293:D293"/>
    <mergeCell ref="C193:D193"/>
    <mergeCell ref="C194:D194"/>
    <mergeCell ref="C187:D187"/>
    <mergeCell ref="C188:D188"/>
    <mergeCell ref="C190:D190"/>
    <mergeCell ref="C191:D191"/>
    <mergeCell ref="E191:E196"/>
    <mergeCell ref="F191:F196"/>
    <mergeCell ref="C192:D192"/>
    <mergeCell ref="C198:D198"/>
    <mergeCell ref="C199:D199"/>
    <mergeCell ref="G197:G199"/>
    <mergeCell ref="G200:G202"/>
    <mergeCell ref="G205:G207"/>
    <mergeCell ref="H205:H210"/>
    <mergeCell ref="G208:G210"/>
    <mergeCell ref="C195:D195"/>
    <mergeCell ref="C196:D196"/>
    <mergeCell ref="C197:D197"/>
    <mergeCell ref="E197:E202"/>
    <mergeCell ref="F197:F202"/>
    <mergeCell ref="H197:H202"/>
    <mergeCell ref="C200:D200"/>
    <mergeCell ref="J197:J199"/>
    <mergeCell ref="K197:K199"/>
    <mergeCell ref="L197:L199"/>
    <mergeCell ref="M197:M199"/>
    <mergeCell ref="J200:J202"/>
    <mergeCell ref="K200:K202"/>
    <mergeCell ref="M200:M202"/>
    <mergeCell ref="J208:J210"/>
    <mergeCell ref="K208:K210"/>
    <mergeCell ref="L208:L210"/>
    <mergeCell ref="M208:M210"/>
    <mergeCell ref="L200:L202"/>
    <mergeCell ref="J203:L203"/>
    <mergeCell ref="H204:I204"/>
    <mergeCell ref="J205:J207"/>
    <mergeCell ref="K205:K207"/>
    <mergeCell ref="L205:L207"/>
    <mergeCell ref="M205:M207"/>
    <mergeCell ref="C207:D207"/>
    <mergeCell ref="C208:D208"/>
    <mergeCell ref="C201:D201"/>
    <mergeCell ref="C202:D202"/>
    <mergeCell ref="C204:D204"/>
    <mergeCell ref="C205:D205"/>
    <mergeCell ref="E205:E210"/>
    <mergeCell ref="F205:F210"/>
    <mergeCell ref="C206:D206"/>
    <mergeCell ref="C212:D212"/>
    <mergeCell ref="C213:D213"/>
    <mergeCell ref="G211:G213"/>
    <mergeCell ref="G214:G216"/>
    <mergeCell ref="L214:L216"/>
    <mergeCell ref="J219:L219"/>
    <mergeCell ref="J211:J213"/>
    <mergeCell ref="K211:K213"/>
    <mergeCell ref="L211:L213"/>
    <mergeCell ref="M211:M213"/>
    <mergeCell ref="J214:J216"/>
    <mergeCell ref="K214:K216"/>
    <mergeCell ref="M214:M216"/>
    <mergeCell ref="C223:D223"/>
    <mergeCell ref="C224:D224"/>
    <mergeCell ref="H223:H224"/>
    <mergeCell ref="H225:H226"/>
    <mergeCell ref="H227:H228"/>
    <mergeCell ref="H229:H230"/>
    <mergeCell ref="H231:H232"/>
    <mergeCell ref="H233:H234"/>
    <mergeCell ref="H235:H236"/>
    <mergeCell ref="H239:H240"/>
    <mergeCell ref="H241:H242"/>
    <mergeCell ref="H247:H248"/>
    <mergeCell ref="H249:H250"/>
    <mergeCell ref="H251:H252"/>
    <mergeCell ref="H253:H254"/>
    <mergeCell ref="H257:H258"/>
    <mergeCell ref="H275:H276"/>
    <mergeCell ref="H277:H278"/>
    <mergeCell ref="H279:H280"/>
    <mergeCell ref="H281:H282"/>
    <mergeCell ref="H283:H284"/>
    <mergeCell ref="H285:H286"/>
    <mergeCell ref="H287:H288"/>
    <mergeCell ref="H289:H290"/>
    <mergeCell ref="H259:H260"/>
    <mergeCell ref="H261:H262"/>
    <mergeCell ref="H263:H264"/>
    <mergeCell ref="H265:H266"/>
    <mergeCell ref="H267:H268"/>
    <mergeCell ref="H269:H270"/>
    <mergeCell ref="H271:H272"/>
    <mergeCell ref="C220:D220"/>
    <mergeCell ref="H220:I220"/>
    <mergeCell ref="C221:D221"/>
    <mergeCell ref="F221:F222"/>
    <mergeCell ref="H221:H222"/>
    <mergeCell ref="C222:D222"/>
    <mergeCell ref="C225:D225"/>
    <mergeCell ref="E221:E222"/>
    <mergeCell ref="E223:E224"/>
    <mergeCell ref="F223:F224"/>
    <mergeCell ref="E225:E226"/>
    <mergeCell ref="F225:F226"/>
    <mergeCell ref="E227:E228"/>
    <mergeCell ref="F227:F228"/>
    <mergeCell ref="C226:D226"/>
    <mergeCell ref="C227:D227"/>
    <mergeCell ref="C228:D228"/>
    <mergeCell ref="C229:D229"/>
    <mergeCell ref="C230:D230"/>
    <mergeCell ref="C231:D231"/>
    <mergeCell ref="C232:D232"/>
    <mergeCell ref="E229:E230"/>
    <mergeCell ref="F229:F230"/>
    <mergeCell ref="E231:E232"/>
    <mergeCell ref="F231:F232"/>
    <mergeCell ref="E233:E234"/>
    <mergeCell ref="F233:F234"/>
    <mergeCell ref="F235:F236"/>
    <mergeCell ref="C233:D233"/>
    <mergeCell ref="C234:D234"/>
    <mergeCell ref="C235:D235"/>
    <mergeCell ref="C236:D236"/>
    <mergeCell ref="J237:L237"/>
    <mergeCell ref="C238:D238"/>
    <mergeCell ref="H238:I238"/>
    <mergeCell ref="E243:E244"/>
    <mergeCell ref="E245:E246"/>
    <mergeCell ref="F245:F246"/>
    <mergeCell ref="J255:L255"/>
    <mergeCell ref="H256:I256"/>
    <mergeCell ref="E235:E236"/>
    <mergeCell ref="E239:E240"/>
    <mergeCell ref="F239:F240"/>
    <mergeCell ref="E241:E242"/>
    <mergeCell ref="F241:F242"/>
    <mergeCell ref="F243:F244"/>
    <mergeCell ref="H243:H244"/>
    <mergeCell ref="H245:H246"/>
    <mergeCell ref="C267:D267"/>
    <mergeCell ref="C268:D268"/>
    <mergeCell ref="C269:D269"/>
    <mergeCell ref="J273:L273"/>
    <mergeCell ref="H274:I274"/>
    <mergeCell ref="C260:D260"/>
    <mergeCell ref="C261:D261"/>
    <mergeCell ref="C262:D262"/>
    <mergeCell ref="C263:D263"/>
    <mergeCell ref="C264:D264"/>
    <mergeCell ref="C265:D265"/>
    <mergeCell ref="C266:D266"/>
    <mergeCell ref="E265:E266"/>
    <mergeCell ref="E267:E268"/>
    <mergeCell ref="E269:E270"/>
    <mergeCell ref="E271:E272"/>
    <mergeCell ref="F267:F268"/>
    <mergeCell ref="F269:F270"/>
    <mergeCell ref="C270:D270"/>
    <mergeCell ref="C271:D271"/>
    <mergeCell ref="F271:F272"/>
    <mergeCell ref="C272:D272"/>
    <mergeCell ref="C274:D274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E247:E248"/>
    <mergeCell ref="F247:F248"/>
    <mergeCell ref="C248:D248"/>
    <mergeCell ref="E249:E250"/>
    <mergeCell ref="F249:F250"/>
    <mergeCell ref="E253:E254"/>
    <mergeCell ref="F253:F254"/>
    <mergeCell ref="C249:D249"/>
    <mergeCell ref="C250:D250"/>
    <mergeCell ref="C251:D251"/>
    <mergeCell ref="E251:E252"/>
    <mergeCell ref="F251:F252"/>
    <mergeCell ref="C252:D252"/>
    <mergeCell ref="C253:D253"/>
    <mergeCell ref="C254:D254"/>
    <mergeCell ref="C256:D256"/>
    <mergeCell ref="C257:D257"/>
    <mergeCell ref="E257:E258"/>
    <mergeCell ref="F257:F258"/>
    <mergeCell ref="C258:D258"/>
    <mergeCell ref="C259:D259"/>
    <mergeCell ref="E259:E260"/>
    <mergeCell ref="F259:F260"/>
    <mergeCell ref="E261:E262"/>
    <mergeCell ref="F261:F262"/>
    <mergeCell ref="E263:E264"/>
    <mergeCell ref="F263:F264"/>
    <mergeCell ref="F265:F266"/>
    <mergeCell ref="C275:D275"/>
    <mergeCell ref="E275:E276"/>
    <mergeCell ref="F275:F276"/>
    <mergeCell ref="C276:D276"/>
    <mergeCell ref="C277:D277"/>
    <mergeCell ref="E277:E278"/>
    <mergeCell ref="F277:F278"/>
  </mergeCells>
  <printOptions horizontalCentered="1" verticalCentered="1"/>
  <pageMargins bottom="0.75" footer="0.0" header="0.0" left="0.7" right="0.7" top="0.75"/>
  <pageSetup fitToHeight="0" orientation="landscape" pageOrder="overThenDown"/>
  <drawing r:id="rId1"/>
</worksheet>
</file>